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1"/>
  </bookViews>
  <sheets>
    <sheet name="senioři 2013" sheetId="1" r:id="rId1"/>
    <sheet name="výsl.listina, senioři 2013" sheetId="2" r:id="rId2"/>
    <sheet name="SENIOŘI" sheetId="3" r:id="rId3"/>
  </sheets>
  <definedNames>
    <definedName name="_xlnm.Print_Area" localSheetId="0">'senioři 2013'!$A$1:$X$45</definedName>
    <definedName name="_xlnm.Print_Area" localSheetId="1">'výsl.listina, senioři 2013'!$A$2:$F$36</definedName>
  </definedNames>
  <calcPr fullCalcOnLoad="1" refMode="R1C1"/>
</workbook>
</file>

<file path=xl/sharedStrings.xml><?xml version="1.0" encoding="utf-8"?>
<sst xmlns="http://schemas.openxmlformats.org/spreadsheetml/2006/main" count="379" uniqueCount="212">
  <si>
    <t>KUŽELKÁŘSKÝ KLUB ŠUMPERK</t>
  </si>
  <si>
    <t>DATUM</t>
  </si>
  <si>
    <t>Hlavní rozhodčí:</t>
  </si>
  <si>
    <t>Druhý rozhodčí:</t>
  </si>
  <si>
    <t>pořadí</t>
  </si>
  <si>
    <t>Jméno a příjmení</t>
  </si>
  <si>
    <t>č.reg. průkazu</t>
  </si>
  <si>
    <t>oddílová příslušnost</t>
  </si>
  <si>
    <t>Plné</t>
  </si>
  <si>
    <t>Dorážka</t>
  </si>
  <si>
    <t>Celkem</t>
  </si>
  <si>
    <t>Chyby</t>
  </si>
  <si>
    <t>Připomínky rozhodčího:</t>
  </si>
  <si>
    <t>a) střídání hráčů:</t>
  </si>
  <si>
    <t>b) start náhradníků:</t>
  </si>
  <si>
    <t>c) udělení karty za nesportovní</t>
  </si>
  <si>
    <t>Podpis rozhodčího:</t>
  </si>
  <si>
    <t>    chování a vyloučení hráčů:</t>
  </si>
  <si>
    <t>d) různé:</t>
  </si>
  <si>
    <t>Pořadí</t>
  </si>
  <si>
    <t>Jméno</t>
  </si>
  <si>
    <t>Oddíl</t>
  </si>
  <si>
    <t>plné</t>
  </si>
  <si>
    <t>dorážka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</si>
  <si>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</si>
  <si>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</si>
  <si>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</si>
  <si>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</si>
  <si>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</si>
  <si>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</si>
  <si>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</si>
  <si>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</si>
  <si>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</si>
  <si>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</si>
  <si>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</si>
  <si>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</si>
  <si>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</si>
  <si>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</si>
  <si>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</si>
  <si>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</si>
  <si>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</si>
  <si>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</si>
  <si>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</si>
  <si>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</si>
  <si>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</si>
  <si>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+</t>
  </si>
  <si>
    <t>Série hodů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</si>
  <si>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</si>
  <si>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</si>
  <si>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</si>
  <si>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</si>
  <si>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</si>
  <si>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</si>
  <si>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</si>
  <si>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</si>
  <si>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</si>
  <si>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</si>
  <si>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</si>
  <si>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</si>
  <si>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PRŮBĚŽNÉ POŘADÍ</t>
  </si>
  <si>
    <t>Okres</t>
  </si>
  <si>
    <t>Příjmení a jméno</t>
  </si>
  <si>
    <t>Reg. číslo</t>
  </si>
  <si>
    <t>OL</t>
  </si>
  <si>
    <t>HKK Olomouc</t>
  </si>
  <si>
    <t>TJ Tatran Litovel</t>
  </si>
  <si>
    <t>OP</t>
  </si>
  <si>
    <t>KK Hagemann Opava</t>
  </si>
  <si>
    <t>TJ Sokol Chvalíkovice</t>
  </si>
  <si>
    <t>OS</t>
  </si>
  <si>
    <t>TJ Sokol Bohumín</t>
  </si>
  <si>
    <t>PR</t>
  </si>
  <si>
    <t>TJ Spartak Přerov</t>
  </si>
  <si>
    <t>BR</t>
  </si>
  <si>
    <t>TJ Horní Benešov</t>
  </si>
  <si>
    <t>SU</t>
  </si>
  <si>
    <t>KK Šumperk</t>
  </si>
  <si>
    <t>KK Zábřeh</t>
  </si>
  <si>
    <t>NJ</t>
  </si>
  <si>
    <t>TJ KOVO Břidličná</t>
  </si>
  <si>
    <t>TJ Krnov</t>
  </si>
  <si>
    <t>Mistrovství MS a OL kraje 2013</t>
  </si>
  <si>
    <t>ŠUMPERK 16.2. 2013</t>
  </si>
  <si>
    <t>Úhrada startovného</t>
  </si>
  <si>
    <t>Kč</t>
  </si>
  <si>
    <t>Podpis</t>
  </si>
  <si>
    <t>obhájce</t>
  </si>
  <si>
    <t>KANDA Milan</t>
  </si>
  <si>
    <t>100,-</t>
  </si>
  <si>
    <t>HYC Miroslav</t>
  </si>
  <si>
    <t>SK Sigma MŽ Olomouc</t>
  </si>
  <si>
    <t>JAŠEK Leopold</t>
  </si>
  <si>
    <t>FIALA Jiří</t>
  </si>
  <si>
    <t>ŘÍHA Dušan</t>
  </si>
  <si>
    <t>GAVENDA Jindřich</t>
  </si>
  <si>
    <t>KKŽ Šternberk</t>
  </si>
  <si>
    <t>ŠRÁMEK Josef</t>
  </si>
  <si>
    <t>BASISTA Maciej</t>
  </si>
  <si>
    <t>ŠKROBÁNEK Karel</t>
  </si>
  <si>
    <t>VALENTA Vladimír</t>
  </si>
  <si>
    <t>ŠKROBÁNEK Lubomír</t>
  </si>
  <si>
    <t>KOVALČÍK Pavel</t>
  </si>
  <si>
    <t>RIDL Karel</t>
  </si>
  <si>
    <t>TJ Sokol Dobroslavice</t>
  </si>
  <si>
    <t>JURÁŠEK Josef</t>
  </si>
  <si>
    <t>TJ Sokol Michálkovice</t>
  </si>
  <si>
    <t>NITKA Karol</t>
  </si>
  <si>
    <t>250,-</t>
  </si>
  <si>
    <t>PETŘÍK Rostislav</t>
  </si>
  <si>
    <t>PĚCHA Jaroslav</t>
  </si>
  <si>
    <t>VENCLÍK Vojtěch</t>
  </si>
  <si>
    <t>HRADÍLEK Jiří</t>
  </si>
  <si>
    <t>MACHÁČEK Zdeněk</t>
  </si>
  <si>
    <t>KK Lipník n.Beč.</t>
  </si>
  <si>
    <t>MARTINÍK Jaromír</t>
  </si>
  <si>
    <t>DANKOVIČ Petr</t>
  </si>
  <si>
    <t>VÍCHA František</t>
  </si>
  <si>
    <t>DOSEDĚL Jan</t>
  </si>
  <si>
    <t>VYMAZAL Milan</t>
  </si>
  <si>
    <t>SEMRÁD Jan</t>
  </si>
  <si>
    <t>KARAFIÁT Josef</t>
  </si>
  <si>
    <t>ŠEBESTA Zdeněk</t>
  </si>
  <si>
    <t>TJ Sokol Mohelnice</t>
  </si>
  <si>
    <t>KLETENSKÝ Rostislav</t>
  </si>
  <si>
    <t>TJ Sokol Sedlnice</t>
  </si>
  <si>
    <t>PETR Jaroslav</t>
  </si>
  <si>
    <t>TJ Frenštát p.R.</t>
  </si>
  <si>
    <t>CHVOSTEK Jaroslav</t>
  </si>
  <si>
    <t>MAKOVÝ Miroslav</t>
  </si>
  <si>
    <t>Náhradníci</t>
  </si>
  <si>
    <t>VROBEL Jiří</t>
  </si>
  <si>
    <t>OLIVA František</t>
  </si>
  <si>
    <t>UNIE Hlubina</t>
  </si>
  <si>
    <t>PLUHAŘ Bedřich</t>
  </si>
  <si>
    <t>ŠTACHA Vladimír</t>
  </si>
  <si>
    <t>Spartak Bílovec</t>
  </si>
  <si>
    <r>
      <t xml:space="preserve">Přihlášení účastníci  - kategorie </t>
    </r>
    <r>
      <rPr>
        <b/>
        <sz val="14"/>
        <color indexed="8"/>
        <rFont val="Calibri"/>
        <family val="2"/>
      </rPr>
      <t>SENIOŘI</t>
    </r>
  </si>
  <si>
    <r>
      <t xml:space="preserve">na MČR postupuje </t>
    </r>
    <r>
      <rPr>
        <b/>
        <sz val="14"/>
        <color indexed="8"/>
        <rFont val="Calibri"/>
        <family val="2"/>
      </rPr>
      <t>7</t>
    </r>
    <r>
      <rPr>
        <sz val="11"/>
        <color indexed="8"/>
        <rFont val="Calibri"/>
        <family val="2"/>
      </rPr>
      <t xml:space="preserve"> hráčů</t>
    </r>
  </si>
  <si>
    <t>Heinisch Pavel</t>
  </si>
  <si>
    <t>Matějka Petr</t>
  </si>
  <si>
    <t>MISTROVSTVÍ MORAVSKOSLEZSKÉHO a OLOMOUCKÉHO KRAJE - 2013 - SENIOŘI</t>
  </si>
  <si>
    <t>Jaromír Martiník</t>
  </si>
  <si>
    <t>16506</t>
  </si>
  <si>
    <t>Miroslav Hyc</t>
  </si>
  <si>
    <t>17502</t>
  </si>
  <si>
    <t>MŽ Olomouc</t>
  </si>
  <si>
    <t>Jan Doseděl</t>
  </si>
  <si>
    <t>06376</t>
  </si>
  <si>
    <t>TJ Břidličná</t>
  </si>
  <si>
    <t>Milan Vymazal</t>
  </si>
  <si>
    <t>20852</t>
  </si>
  <si>
    <t>Karel Škrobánek</t>
  </si>
  <si>
    <t>14434</t>
  </si>
  <si>
    <t>Petr Dankovič</t>
  </si>
  <si>
    <t>14992</t>
  </si>
  <si>
    <t>TJ. H. benešov</t>
  </si>
  <si>
    <t>Zdeněk Šebesta</t>
  </si>
  <si>
    <t>07796</t>
  </si>
  <si>
    <t>Sokol Mohelnice</t>
  </si>
  <si>
    <t>Josef Šrámek</t>
  </si>
  <si>
    <t>08973</t>
  </si>
  <si>
    <t>Jan Semrád</t>
  </si>
  <si>
    <t>07948</t>
  </si>
  <si>
    <t>Palel Kovalčík</t>
  </si>
  <si>
    <t>06454</t>
  </si>
  <si>
    <t>Lubomír Škrobánek</t>
  </si>
  <si>
    <t>12731</t>
  </si>
  <si>
    <t>Josef Karafiát</t>
  </si>
  <si>
    <t>08988</t>
  </si>
  <si>
    <t>František Vícha</t>
  </si>
  <si>
    <t>11599</t>
  </si>
  <si>
    <t>Maciej Basista</t>
  </si>
  <si>
    <t>21377</t>
  </si>
  <si>
    <t>Leopold Jašek</t>
  </si>
  <si>
    <t>07695</t>
  </si>
  <si>
    <t>Vladimír Valenta</t>
  </si>
  <si>
    <t>06252</t>
  </si>
  <si>
    <t>Dušan Říha</t>
  </si>
  <si>
    <t>07579</t>
  </si>
  <si>
    <t>Jindřich Gavenda</t>
  </si>
  <si>
    <t>07583</t>
  </si>
  <si>
    <t>KKŽ Šterberk</t>
  </si>
  <si>
    <t>Jaroslav Pěcha</t>
  </si>
  <si>
    <t>06833</t>
  </si>
  <si>
    <t>Karel Ridl</t>
  </si>
  <si>
    <t>06504</t>
  </si>
  <si>
    <t>Jaroslav Chvostek</t>
  </si>
  <si>
    <t>06482</t>
  </si>
  <si>
    <t>Miroslav Makový</t>
  </si>
  <si>
    <t>06915</t>
  </si>
  <si>
    <t>TJ Frenštát p. Radhoštěm</t>
  </si>
  <si>
    <t>Rostislav Kletenský</t>
  </si>
  <si>
    <t>06477</t>
  </si>
  <si>
    <t>Rostislav Petřík</t>
  </si>
  <si>
    <t>08759</t>
  </si>
  <si>
    <t>Vojtěch Venclík</t>
  </si>
  <si>
    <t>06847</t>
  </si>
  <si>
    <t>Jiří Hradílek</t>
  </si>
  <si>
    <t>08756</t>
  </si>
  <si>
    <t>Josef Jurášek</t>
  </si>
  <si>
    <t>14917</t>
  </si>
  <si>
    <t>Jaroslav Petr</t>
  </si>
  <si>
    <t>06920</t>
  </si>
  <si>
    <t>Milan Kanda</t>
  </si>
  <si>
    <t>06830</t>
  </si>
  <si>
    <t>Zdeněk Macháček</t>
  </si>
  <si>
    <t>08117</t>
  </si>
  <si>
    <t>KK Lipník n. Bečvou</t>
  </si>
  <si>
    <t>Karol Nitka</t>
  </si>
  <si>
    <t>17319</t>
  </si>
  <si>
    <t>Jiří Fiala</t>
  </si>
  <si>
    <t>19999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</si>
</sst>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d/mmmm\ yyyy"/>
    <numFmt numFmtId="169" formatCode="#,##0.0000"/>
    <numFmt numFmtId="170" formatCode="#,##0.000"/>
    <numFmt numFmtId="171" formatCode="#,##0.00000"/>
    <numFmt numFmtId="172" formatCode="#,##0.00_ ;[Red]\-#,##0.00\ 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6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sz val="10"/>
      <name val="Candara"/>
      <family val="2"/>
    </font>
    <font>
      <b/>
      <sz val="10"/>
      <name val="Candara"/>
      <family val="2"/>
    </font>
    <font>
      <b/>
      <sz val="16"/>
      <name val="Candara"/>
      <family val="2"/>
    </font>
    <font>
      <i/>
      <sz val="14"/>
      <name val="Candara"/>
      <family val="2"/>
    </font>
    <font>
      <b/>
      <sz val="14"/>
      <name val="Candara"/>
      <family val="2"/>
    </font>
    <font>
      <sz val="14"/>
      <name val="Candara"/>
      <family val="2"/>
    </font>
    <font>
      <b/>
      <sz val="20"/>
      <name val="Candar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20" fillId="0" borderId="0">
      <alignment/>
      <protection/>
    </xf>
    <xf numFmtId="0" fontId="20" fillId="18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7" borderId="8" applyNumberFormat="0" applyAlignment="0" applyProtection="0"/>
    <xf numFmtId="0" fontId="34" fillId="19" borderId="8" applyNumberFormat="0" applyAlignment="0" applyProtection="0"/>
    <xf numFmtId="0" fontId="35" fillId="19" borderId="9" applyNumberFormat="0" applyAlignment="0" applyProtection="0"/>
    <xf numFmtId="0" fontId="36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horizontal="centerContinuous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horizontal="left" vertical="center" shrinkToFit="1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left" vertical="center" shrinkToFit="1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left" vertical="center"/>
      <protection/>
    </xf>
    <xf numFmtId="0" fontId="0" fillId="0" borderId="17" xfId="0" applyFill="1" applyBorder="1" applyAlignment="1" applyProtection="1">
      <alignment horizontal="left"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9" fillId="17" borderId="29" xfId="0" applyFont="1" applyFill="1" applyBorder="1" applyAlignment="1" applyProtection="1">
      <alignment horizontal="right" vertical="center"/>
      <protection locked="0"/>
    </xf>
    <xf numFmtId="0" fontId="9" fillId="17" borderId="30" xfId="0" applyFont="1" applyFill="1" applyBorder="1" applyAlignment="1" applyProtection="1">
      <alignment horizontal="center" vertical="center"/>
      <protection/>
    </xf>
    <xf numFmtId="0" fontId="9" fillId="17" borderId="30" xfId="0" applyFont="1" applyFill="1" applyBorder="1" applyAlignment="1" applyProtection="1">
      <alignment horizontal="left" vertical="center"/>
      <protection locked="0"/>
    </xf>
    <xf numFmtId="0" fontId="9" fillId="17" borderId="31" xfId="0" applyFont="1" applyFill="1" applyBorder="1" applyAlignment="1" applyProtection="1">
      <alignment horizontal="left" vertical="center"/>
      <protection/>
    </xf>
    <xf numFmtId="0" fontId="9" fillId="17" borderId="30" xfId="0" applyFont="1" applyFill="1" applyBorder="1" applyAlignment="1" applyProtection="1">
      <alignment horizontal="right" vertical="center"/>
      <protection locked="0"/>
    </xf>
    <xf numFmtId="0" fontId="9" fillId="17" borderId="30" xfId="0" applyFont="1" applyFill="1" applyBorder="1" applyAlignment="1" applyProtection="1">
      <alignment horizontal="left" vertical="center"/>
      <protection/>
    </xf>
    <xf numFmtId="0" fontId="9" fillId="17" borderId="32" xfId="0" applyFont="1" applyFill="1" applyBorder="1" applyAlignment="1" applyProtection="1">
      <alignment horizontal="right" vertical="center"/>
      <protection locked="0"/>
    </xf>
    <xf numFmtId="0" fontId="9" fillId="17" borderId="33" xfId="0" applyFont="1" applyFill="1" applyBorder="1" applyAlignment="1" applyProtection="1">
      <alignment horizontal="center" vertical="center"/>
      <protection/>
    </xf>
    <xf numFmtId="0" fontId="9" fillId="17" borderId="33" xfId="0" applyFont="1" applyFill="1" applyBorder="1" applyAlignment="1" applyProtection="1">
      <alignment horizontal="left" vertical="center"/>
      <protection locked="0"/>
    </xf>
    <xf numFmtId="0" fontId="9" fillId="17" borderId="12" xfId="0" applyFont="1" applyFill="1" applyBorder="1" applyAlignment="1" applyProtection="1">
      <alignment horizontal="left" vertical="center"/>
      <protection/>
    </xf>
    <xf numFmtId="0" fontId="9" fillId="17" borderId="33" xfId="0" applyFont="1" applyFill="1" applyBorder="1" applyAlignment="1" applyProtection="1">
      <alignment horizontal="right" vertical="center"/>
      <protection locked="0"/>
    </xf>
    <xf numFmtId="0" fontId="9" fillId="17" borderId="33" xfId="0" applyFont="1" applyFill="1" applyBorder="1" applyAlignment="1" applyProtection="1">
      <alignment horizontal="left" vertical="center"/>
      <protection/>
    </xf>
    <xf numFmtId="0" fontId="9" fillId="17" borderId="34" xfId="0" applyFont="1" applyFill="1" applyBorder="1" applyAlignment="1" applyProtection="1">
      <alignment horizontal="right" vertical="center"/>
      <protection locked="0"/>
    </xf>
    <xf numFmtId="0" fontId="9" fillId="17" borderId="35" xfId="0" applyFont="1" applyFill="1" applyBorder="1" applyAlignment="1" applyProtection="1">
      <alignment horizontal="center" vertical="center"/>
      <protection/>
    </xf>
    <xf numFmtId="0" fontId="9" fillId="17" borderId="35" xfId="0" applyFont="1" applyFill="1" applyBorder="1" applyAlignment="1" applyProtection="1">
      <alignment horizontal="left" vertical="center"/>
      <protection locked="0"/>
    </xf>
    <xf numFmtId="0" fontId="9" fillId="17" borderId="36" xfId="0" applyFont="1" applyFill="1" applyBorder="1" applyAlignment="1" applyProtection="1">
      <alignment horizontal="left" vertical="center"/>
      <protection/>
    </xf>
    <xf numFmtId="0" fontId="9" fillId="17" borderId="35" xfId="0" applyFont="1" applyFill="1" applyBorder="1" applyAlignment="1" applyProtection="1">
      <alignment horizontal="right" vertical="center"/>
      <protection locked="0"/>
    </xf>
    <xf numFmtId="0" fontId="9" fillId="17" borderId="35" xfId="0" applyFont="1" applyFill="1" applyBorder="1" applyAlignment="1" applyProtection="1">
      <alignment horizontal="left" vertical="center"/>
      <protection/>
    </xf>
    <xf numFmtId="0" fontId="11" fillId="0" borderId="36" xfId="0" applyFont="1" applyFill="1" applyBorder="1" applyAlignment="1" applyProtection="1">
      <alignment horizontal="left" vertical="center" shrinkToFit="1"/>
      <protection locked="0"/>
    </xf>
    <xf numFmtId="0" fontId="8" fillId="0" borderId="10" xfId="0" applyFont="1" applyFill="1" applyBorder="1" applyAlignment="1" applyProtection="1">
      <alignment horizontal="left" vertical="center" shrinkToFit="1"/>
      <protection locked="0"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8" fillId="0" borderId="32" xfId="0" applyFont="1" applyFill="1" applyBorder="1" applyAlignment="1" applyProtection="1">
      <alignment horizontal="left" vertical="center" shrinkToFit="1"/>
      <protection locked="0"/>
    </xf>
    <xf numFmtId="49" fontId="9" fillId="0" borderId="24" xfId="0" applyNumberFormat="1" applyFont="1" applyFill="1" applyBorder="1" applyAlignment="1" applyProtection="1">
      <alignment horizontal="left" vertical="center" wrapText="1" shrinkToFit="1"/>
      <protection locked="0"/>
    </xf>
    <xf numFmtId="0" fontId="8" fillId="0" borderId="34" xfId="0" applyFont="1" applyFill="1" applyBorder="1" applyAlignment="1" applyProtection="1">
      <alignment horizontal="left" vertical="center" shrinkToFit="1"/>
      <protection locked="0"/>
    </xf>
    <xf numFmtId="49" fontId="9" fillId="0" borderId="25" xfId="0" applyNumberFormat="1" applyFont="1" applyFill="1" applyBorder="1" applyAlignment="1" applyProtection="1">
      <alignment horizontal="left" vertical="center" wrapText="1" shrinkToFit="1"/>
      <protection locked="0"/>
    </xf>
    <xf numFmtId="0" fontId="8" fillId="0" borderId="29" xfId="0" applyFont="1" applyFill="1" applyBorder="1" applyAlignment="1" applyProtection="1">
      <alignment horizontal="left" vertical="center" shrinkToFit="1"/>
      <protection locked="0"/>
    </xf>
    <xf numFmtId="0" fontId="11" fillId="0" borderId="31" xfId="0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horizontal="left" vertical="center" shrinkToFit="1"/>
    </xf>
    <xf numFmtId="0" fontId="18" fillId="0" borderId="42" xfId="0" applyFont="1" applyBorder="1" applyAlignment="1">
      <alignment horizontal="left" vertical="center" shrinkToFit="1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44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left" vertical="center" shrinkToFit="1"/>
    </xf>
    <xf numFmtId="0" fontId="18" fillId="0" borderId="46" xfId="0" applyFont="1" applyBorder="1" applyAlignment="1">
      <alignment horizontal="left" vertical="center" shrinkToFit="1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20" fillId="0" borderId="0" xfId="47">
      <alignment/>
      <protection/>
    </xf>
    <xf numFmtId="0" fontId="37" fillId="0" borderId="0" xfId="47" applyFont="1">
      <alignment/>
      <protection/>
    </xf>
    <xf numFmtId="0" fontId="20" fillId="11" borderId="0" xfId="47" applyFill="1">
      <alignment/>
      <protection/>
    </xf>
    <xf numFmtId="0" fontId="39" fillId="0" borderId="0" xfId="47" applyFont="1">
      <alignment/>
      <protection/>
    </xf>
    <xf numFmtId="0" fontId="20" fillId="0" borderId="49" xfId="47" applyFill="1" applyBorder="1" applyAlignment="1">
      <alignment/>
      <protection/>
    </xf>
    <xf numFmtId="0" fontId="20" fillId="0" borderId="50" xfId="47" applyBorder="1">
      <alignment/>
      <protection/>
    </xf>
    <xf numFmtId="0" fontId="20" fillId="0" borderId="51" xfId="47" applyBorder="1">
      <alignment/>
      <protection/>
    </xf>
    <xf numFmtId="0" fontId="20" fillId="0" borderId="50" xfId="47" applyFill="1" applyBorder="1" applyAlignment="1">
      <alignment horizontal="center"/>
      <protection/>
    </xf>
    <xf numFmtId="0" fontId="20" fillId="0" borderId="51" xfId="47" applyBorder="1" applyAlignment="1">
      <alignment horizontal="center"/>
      <protection/>
    </xf>
    <xf numFmtId="0" fontId="20" fillId="0" borderId="52" xfId="47" applyBorder="1">
      <alignment/>
      <protection/>
    </xf>
    <xf numFmtId="0" fontId="40" fillId="0" borderId="53" xfId="47" applyFont="1" applyBorder="1" applyAlignment="1">
      <alignment horizontal="center"/>
      <protection/>
    </xf>
    <xf numFmtId="0" fontId="20" fillId="0" borderId="54" xfId="47" applyBorder="1" applyAlignment="1">
      <alignment horizontal="center"/>
      <protection/>
    </xf>
    <xf numFmtId="0" fontId="20" fillId="0" borderId="54" xfId="47" applyBorder="1">
      <alignment/>
      <protection/>
    </xf>
    <xf numFmtId="0" fontId="20" fillId="0" borderId="52" xfId="47" applyBorder="1" applyAlignment="1">
      <alignment horizontal="center"/>
      <protection/>
    </xf>
    <xf numFmtId="0" fontId="20" fillId="0" borderId="55" xfId="47" applyBorder="1">
      <alignment/>
      <protection/>
    </xf>
    <xf numFmtId="0" fontId="20" fillId="0" borderId="56" xfId="47" applyBorder="1" applyAlignment="1">
      <alignment horizontal="center"/>
      <protection/>
    </xf>
    <xf numFmtId="0" fontId="20" fillId="0" borderId="57" xfId="47" applyBorder="1" applyAlignment="1">
      <alignment horizontal="center"/>
      <protection/>
    </xf>
    <xf numFmtId="0" fontId="20" fillId="0" borderId="57" xfId="47" applyBorder="1">
      <alignment/>
      <protection/>
    </xf>
    <xf numFmtId="0" fontId="20" fillId="0" borderId="58" xfId="47" applyBorder="1">
      <alignment/>
      <protection/>
    </xf>
    <xf numFmtId="0" fontId="20" fillId="0" borderId="17" xfId="47" applyBorder="1" applyAlignment="1">
      <alignment horizontal="center"/>
      <protection/>
    </xf>
    <xf numFmtId="0" fontId="20" fillId="0" borderId="59" xfId="47" applyBorder="1" applyAlignment="1">
      <alignment horizontal="center"/>
      <protection/>
    </xf>
    <xf numFmtId="0" fontId="20" fillId="0" borderId="60" xfId="47" applyBorder="1">
      <alignment/>
      <protection/>
    </xf>
    <xf numFmtId="0" fontId="20" fillId="0" borderId="61" xfId="47" applyBorder="1" applyAlignment="1">
      <alignment horizontal="center"/>
      <protection/>
    </xf>
    <xf numFmtId="0" fontId="20" fillId="0" borderId="62" xfId="47" applyBorder="1">
      <alignment/>
      <protection/>
    </xf>
    <xf numFmtId="0" fontId="20" fillId="0" borderId="62" xfId="47" applyBorder="1" applyAlignment="1">
      <alignment horizontal="center"/>
      <protection/>
    </xf>
    <xf numFmtId="0" fontId="20" fillId="0" borderId="63" xfId="47" applyBorder="1">
      <alignment/>
      <protection/>
    </xf>
    <xf numFmtId="0" fontId="20" fillId="0" borderId="27" xfId="47" applyBorder="1" applyAlignment="1">
      <alignment horizontal="center"/>
      <protection/>
    </xf>
    <xf numFmtId="0" fontId="20" fillId="0" borderId="64" xfId="47" applyBorder="1" applyAlignment="1">
      <alignment horizontal="center"/>
      <protection/>
    </xf>
    <xf numFmtId="0" fontId="20" fillId="0" borderId="64" xfId="47" applyBorder="1">
      <alignment/>
      <protection/>
    </xf>
    <xf numFmtId="0" fontId="20" fillId="0" borderId="65" xfId="47" applyFill="1" applyBorder="1" applyAlignment="1">
      <alignment horizontal="center"/>
      <protection/>
    </xf>
    <xf numFmtId="0" fontId="20" fillId="0" borderId="66" xfId="47" applyBorder="1" applyAlignment="1">
      <alignment horizontal="left"/>
      <protection/>
    </xf>
    <xf numFmtId="0" fontId="20" fillId="0" borderId="67" xfId="47" applyBorder="1" applyAlignment="1">
      <alignment horizontal="center"/>
      <protection/>
    </xf>
    <xf numFmtId="0" fontId="20" fillId="0" borderId="68" xfId="47" applyFont="1" applyBorder="1">
      <alignment/>
      <protection/>
    </xf>
    <xf numFmtId="0" fontId="20" fillId="0" borderId="69" xfId="47" applyFont="1" applyBorder="1" applyAlignment="1">
      <alignment horizontal="center"/>
      <protection/>
    </xf>
    <xf numFmtId="0" fontId="20" fillId="0" borderId="70" xfId="47" applyFont="1" applyBorder="1">
      <alignment/>
      <protection/>
    </xf>
    <xf numFmtId="0" fontId="20" fillId="0" borderId="58" xfId="47" applyBorder="1" applyAlignment="1">
      <alignment horizontal="center"/>
      <protection/>
    </xf>
    <xf numFmtId="0" fontId="20" fillId="0" borderId="55" xfId="47" applyBorder="1" applyAlignment="1">
      <alignment horizontal="center"/>
      <protection/>
    </xf>
    <xf numFmtId="0" fontId="41" fillId="0" borderId="64" xfId="47" applyFont="1" applyBorder="1" applyAlignment="1">
      <alignment horizontal="center"/>
      <protection/>
    </xf>
    <xf numFmtId="0" fontId="41" fillId="0" borderId="57" xfId="47" applyFont="1" applyBorder="1" applyAlignment="1">
      <alignment horizontal="center"/>
      <protection/>
    </xf>
    <xf numFmtId="0" fontId="41" fillId="0" borderId="62" xfId="47" applyFont="1" applyBorder="1" applyAlignment="1">
      <alignment horizontal="center"/>
      <protection/>
    </xf>
    <xf numFmtId="0" fontId="20" fillId="0" borderId="71" xfId="47" applyBorder="1">
      <alignment/>
      <protection/>
    </xf>
    <xf numFmtId="0" fontId="20" fillId="0" borderId="72" xfId="47" applyBorder="1" applyAlignment="1">
      <alignment horizontal="center"/>
      <protection/>
    </xf>
    <xf numFmtId="0" fontId="20" fillId="0" borderId="73" xfId="47" applyBorder="1" applyAlignment="1">
      <alignment horizontal="center"/>
      <protection/>
    </xf>
    <xf numFmtId="0" fontId="20" fillId="0" borderId="73" xfId="47" applyBorder="1">
      <alignment/>
      <protection/>
    </xf>
    <xf numFmtId="0" fontId="20" fillId="0" borderId="74" xfId="47" applyFill="1" applyBorder="1">
      <alignment/>
      <protection/>
    </xf>
    <xf numFmtId="0" fontId="20" fillId="0" borderId="74" xfId="47" applyBorder="1" applyAlignment="1">
      <alignment horizontal="center"/>
      <protection/>
    </xf>
    <xf numFmtId="0" fontId="20" fillId="0" borderId="74" xfId="47" applyBorder="1">
      <alignment/>
      <protection/>
    </xf>
    <xf numFmtId="0" fontId="39" fillId="0" borderId="75" xfId="47" applyFont="1" applyFill="1" applyBorder="1" applyAlignment="1">
      <alignment horizontal="center"/>
      <protection/>
    </xf>
    <xf numFmtId="0" fontId="39" fillId="0" borderId="75" xfId="47" applyFont="1" applyFill="1" applyBorder="1">
      <alignment/>
      <protection/>
    </xf>
    <xf numFmtId="0" fontId="39" fillId="0" borderId="75" xfId="47" applyFont="1" applyBorder="1" applyAlignment="1">
      <alignment horizontal="center"/>
      <protection/>
    </xf>
    <xf numFmtId="0" fontId="39" fillId="0" borderId="75" xfId="47" applyFont="1" applyBorder="1">
      <alignment/>
      <protection/>
    </xf>
    <xf numFmtId="0" fontId="20" fillId="0" borderId="75" xfId="47" applyBorder="1">
      <alignment/>
      <protection/>
    </xf>
    <xf numFmtId="0" fontId="39" fillId="0" borderId="0" xfId="47" applyFont="1" applyFill="1" applyBorder="1" applyAlignment="1">
      <alignment horizontal="center"/>
      <protection/>
    </xf>
    <xf numFmtId="0" fontId="39" fillId="0" borderId="0" xfId="47" applyFont="1" applyBorder="1">
      <alignment/>
      <protection/>
    </xf>
    <xf numFmtId="0" fontId="39" fillId="0" borderId="0" xfId="47" applyFont="1" applyBorder="1" applyAlignment="1">
      <alignment horizontal="center"/>
      <protection/>
    </xf>
    <xf numFmtId="0" fontId="20" fillId="0" borderId="0" xfId="47" applyBorder="1">
      <alignment/>
      <protection/>
    </xf>
    <xf numFmtId="0" fontId="5" fillId="0" borderId="74" xfId="0" applyFont="1" applyFill="1" applyBorder="1" applyAlignment="1" applyProtection="1">
      <alignment horizontal="center" vertical="center" wrapText="1"/>
      <protection/>
    </xf>
    <xf numFmtId="0" fontId="6" fillId="0" borderId="74" xfId="0" applyFont="1" applyFill="1" applyBorder="1" applyAlignment="1" applyProtection="1">
      <alignment horizontal="center" vertical="center" wrapText="1"/>
      <protection/>
    </xf>
    <xf numFmtId="0" fontId="6" fillId="0" borderId="7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77" xfId="0" applyFont="1" applyFill="1" applyBorder="1" applyAlignment="1" applyProtection="1">
      <alignment horizontal="center" vertical="center" wrapText="1"/>
      <protection/>
    </xf>
    <xf numFmtId="0" fontId="0" fillId="0" borderId="43" xfId="0" applyFill="1" applyBorder="1" applyAlignment="1" applyProtection="1">
      <alignment horizontal="left" vertical="center" indent="3"/>
      <protection locked="0"/>
    </xf>
    <xf numFmtId="0" fontId="0" fillId="0" borderId="56" xfId="0" applyFill="1" applyBorder="1" applyAlignment="1" applyProtection="1">
      <alignment horizontal="left" vertical="center" indent="3"/>
      <protection locked="0"/>
    </xf>
    <xf numFmtId="0" fontId="0" fillId="0" borderId="0" xfId="0" applyFill="1" applyBorder="1" applyAlignment="1" applyProtection="1">
      <alignment horizontal="left" vertical="center" indent="3"/>
      <protection locked="0"/>
    </xf>
    <xf numFmtId="0" fontId="0" fillId="0" borderId="78" xfId="0" applyFill="1" applyBorder="1" applyAlignment="1" applyProtection="1">
      <alignment horizontal="left" vertical="center" indent="3"/>
      <protection locked="0"/>
    </xf>
    <xf numFmtId="0" fontId="7" fillId="0" borderId="79" xfId="0" applyFont="1" applyFill="1" applyBorder="1" applyAlignment="1" applyProtection="1">
      <alignment horizontal="left" vertical="center" indent="3"/>
      <protection/>
    </xf>
    <xf numFmtId="0" fontId="0" fillId="0" borderId="0" xfId="0" applyFill="1" applyBorder="1" applyAlignment="1" applyProtection="1">
      <alignment horizontal="left" vertical="center" indent="3"/>
      <protection/>
    </xf>
    <xf numFmtId="0" fontId="7" fillId="0" borderId="79" xfId="0" applyFont="1" applyFill="1" applyBorder="1" applyAlignment="1" applyProtection="1">
      <alignment horizontal="left" vertical="center" indent="3"/>
      <protection locked="0"/>
    </xf>
    <xf numFmtId="0" fontId="0" fillId="0" borderId="59" xfId="0" applyFill="1" applyBorder="1" applyAlignment="1" applyProtection="1">
      <alignment horizontal="left" vertical="center" indent="3"/>
      <protection locked="0"/>
    </xf>
    <xf numFmtId="0" fontId="0" fillId="0" borderId="17" xfId="0" applyFill="1" applyBorder="1" applyAlignment="1" applyProtection="1">
      <alignment horizontal="left" vertical="center" indent="3"/>
      <protection locked="0"/>
    </xf>
    <xf numFmtId="0" fontId="0" fillId="0" borderId="80" xfId="0" applyFill="1" applyBorder="1" applyAlignment="1" applyProtection="1">
      <alignment horizontal="left" vertical="center" indent="3"/>
      <protection locked="0"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vertical="center"/>
      <protection/>
    </xf>
    <xf numFmtId="0" fontId="0" fillId="0" borderId="80" xfId="0" applyFill="1" applyBorder="1" applyAlignment="1" applyProtection="1">
      <alignment vertical="center"/>
      <protection/>
    </xf>
    <xf numFmtId="0" fontId="8" fillId="17" borderId="81" xfId="0" applyFont="1" applyFill="1" applyBorder="1" applyAlignment="1" applyProtection="1">
      <alignment horizontal="center" vertical="center"/>
      <protection/>
    </xf>
    <xf numFmtId="0" fontId="8" fillId="17" borderId="82" xfId="0" applyFont="1" applyFill="1" applyBorder="1" applyAlignment="1" applyProtection="1">
      <alignment horizontal="center" vertical="center"/>
      <protection/>
    </xf>
    <xf numFmtId="0" fontId="8" fillId="17" borderId="83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 locked="0"/>
    </xf>
    <xf numFmtId="14" fontId="0" fillId="0" borderId="84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80" xfId="0" applyFill="1" applyBorder="1" applyAlignment="1" applyProtection="1">
      <alignment horizontal="center" vertical="center"/>
      <protection/>
    </xf>
    <xf numFmtId="0" fontId="0" fillId="0" borderId="85" xfId="0" applyFill="1" applyBorder="1" applyAlignment="1" applyProtection="1">
      <alignment horizontal="center" vertical="center"/>
      <protection/>
    </xf>
    <xf numFmtId="0" fontId="0" fillId="0" borderId="74" xfId="0" applyFill="1" applyBorder="1" applyAlignment="1" applyProtection="1">
      <alignment horizontal="center" vertical="center"/>
      <protection/>
    </xf>
    <xf numFmtId="0" fontId="0" fillId="0" borderId="86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87" xfId="0" applyFill="1" applyBorder="1" applyAlignment="1" applyProtection="1">
      <alignment horizontal="center" vertical="center"/>
      <protection/>
    </xf>
    <xf numFmtId="0" fontId="0" fillId="0" borderId="56" xfId="0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 indent="3"/>
      <protection/>
    </xf>
    <xf numFmtId="0" fontId="7" fillId="0" borderId="88" xfId="0" applyFont="1" applyFill="1" applyBorder="1" applyAlignment="1" applyProtection="1">
      <alignment horizontal="left" vertical="center" indent="3"/>
      <protection/>
    </xf>
    <xf numFmtId="0" fontId="9" fillId="17" borderId="89" xfId="0" applyFont="1" applyFill="1" applyBorder="1" applyAlignment="1" applyProtection="1">
      <alignment horizontal="center" vertical="center"/>
      <protection/>
    </xf>
    <xf numFmtId="0" fontId="9" fillId="17" borderId="74" xfId="0" applyFont="1" applyFill="1" applyBorder="1" applyAlignment="1" applyProtection="1">
      <alignment horizontal="center" vertical="center"/>
      <protection/>
    </xf>
    <xf numFmtId="0" fontId="9" fillId="17" borderId="90" xfId="0" applyFont="1" applyFill="1" applyBorder="1" applyAlignment="1" applyProtection="1">
      <alignment horizontal="center" vertical="center"/>
      <protection/>
    </xf>
    <xf numFmtId="0" fontId="3" fillId="0" borderId="85" xfId="0" applyFont="1" applyFill="1" applyBorder="1" applyAlignment="1" applyProtection="1">
      <alignment horizontal="center" vertical="center" wrapText="1"/>
      <protection/>
    </xf>
    <xf numFmtId="0" fontId="4" fillId="0" borderId="74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Fill="1" applyBorder="1" applyAlignment="1" applyProtection="1">
      <alignment horizontal="center" vertical="center" wrapText="1"/>
      <protection/>
    </xf>
    <xf numFmtId="0" fontId="4" fillId="0" borderId="8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77" xfId="0" applyFont="1" applyFill="1" applyBorder="1" applyAlignment="1" applyProtection="1">
      <alignment horizontal="center" vertical="center" wrapText="1"/>
      <protection/>
    </xf>
    <xf numFmtId="0" fontId="4" fillId="0" borderId="91" xfId="0" applyFont="1" applyFill="1" applyBorder="1" applyAlignment="1" applyProtection="1">
      <alignment horizontal="center" vertical="center" wrapText="1"/>
      <protection/>
    </xf>
    <xf numFmtId="0" fontId="4" fillId="0" borderId="92" xfId="0" applyFont="1" applyFill="1" applyBorder="1" applyAlignment="1" applyProtection="1">
      <alignment horizontal="center" vertical="center" wrapText="1"/>
      <protection/>
    </xf>
    <xf numFmtId="0" fontId="4" fillId="0" borderId="93" xfId="0" applyFont="1" applyFill="1" applyBorder="1" applyAlignment="1" applyProtection="1">
      <alignment horizontal="center" vertical="center" wrapText="1"/>
      <protection/>
    </xf>
    <xf numFmtId="0" fontId="15" fillId="0" borderId="9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94" xfId="47" applyBorder="1" applyAlignment="1">
      <alignment vertical="center" textRotation="90"/>
      <protection/>
    </xf>
    <xf numFmtId="0" fontId="20" fillId="0" borderId="95" xfId="47" applyBorder="1" applyAlignment="1">
      <alignment vertical="center" textRotation="90"/>
      <protection/>
    </xf>
    <xf numFmtId="0" fontId="20" fillId="0" borderId="42" xfId="47" applyBorder="1" applyAlignment="1">
      <alignment vertical="center" textRotation="90"/>
      <protection/>
    </xf>
    <xf numFmtId="0" fontId="17" fillId="24" borderId="41" xfId="0" applyFont="1" applyFill="1" applyBorder="1" applyAlignment="1">
      <alignment horizontal="center" vertical="center"/>
    </xf>
    <xf numFmtId="0" fontId="17" fillId="24" borderId="42" xfId="0" applyFont="1" applyFill="1" applyBorder="1" applyAlignment="1">
      <alignment horizontal="left" vertical="center" shrinkToFit="1"/>
    </xf>
    <xf numFmtId="0" fontId="18" fillId="24" borderId="42" xfId="0" applyFont="1" applyFill="1" applyBorder="1" applyAlignment="1">
      <alignment horizontal="left" vertical="center" shrinkToFit="1"/>
    </xf>
    <xf numFmtId="0" fontId="18" fillId="24" borderId="42" xfId="0" applyFont="1" applyFill="1" applyBorder="1" applyAlignment="1">
      <alignment horizontal="center" vertical="center"/>
    </xf>
    <xf numFmtId="0" fontId="18" fillId="24" borderId="43" xfId="0" applyFont="1" applyFill="1" applyBorder="1" applyAlignment="1">
      <alignment horizontal="center" vertical="center"/>
    </xf>
    <xf numFmtId="0" fontId="17" fillId="24" borderId="44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tartovní listiny kraj MS a OL-2013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47625</xdr:rowOff>
    </xdr:from>
    <xdr:to>
      <xdr:col>1</xdr:col>
      <xdr:colOff>1266825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1466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39</xdr:row>
      <xdr:rowOff>0</xdr:rowOff>
    </xdr:from>
    <xdr:to>
      <xdr:col>1</xdr:col>
      <xdr:colOff>1266825</xdr:colOff>
      <xdr:row>39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572375"/>
          <a:ext cx="14668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showGridLines="0" workbookViewId="0" topLeftCell="A1">
      <selection activeCell="W41" sqref="W41"/>
    </sheetView>
  </sheetViews>
  <sheetFormatPr defaultColWidth="9.00390625" defaultRowHeight="12.75"/>
  <cols>
    <col min="1" max="1" width="5.625" style="1" customWidth="1"/>
    <col min="2" max="2" width="21.875" style="1" customWidth="1"/>
    <col min="3" max="3" width="8.75390625" style="1" customWidth="1"/>
    <col min="4" max="4" width="18.75390625" style="1" customWidth="1"/>
    <col min="5" max="5" width="3.75390625" style="1" customWidth="1"/>
    <col min="6" max="6" width="1.12109375" style="16" customWidth="1"/>
    <col min="7" max="7" width="2.875" style="1" customWidth="1"/>
    <col min="8" max="8" width="4.875" style="1" customWidth="1"/>
    <col min="9" max="9" width="3.75390625" style="1" customWidth="1"/>
    <col min="10" max="10" width="1.12109375" style="1" customWidth="1"/>
    <col min="11" max="11" width="2.875" style="1" customWidth="1"/>
    <col min="12" max="12" width="4.875" style="1" customWidth="1"/>
    <col min="13" max="13" width="3.75390625" style="1" customWidth="1"/>
    <col min="14" max="14" width="1.12109375" style="1" customWidth="1"/>
    <col min="15" max="15" width="2.875" style="1" customWidth="1"/>
    <col min="16" max="16" width="4.875" style="1" customWidth="1"/>
    <col min="17" max="17" width="3.75390625" style="1" customWidth="1"/>
    <col min="18" max="18" width="1.12109375" style="1" customWidth="1"/>
    <col min="19" max="19" width="2.875" style="1" customWidth="1"/>
    <col min="20" max="20" width="4.875" style="1" customWidth="1"/>
    <col min="21" max="22" width="5.875" style="1" customWidth="1"/>
    <col min="23" max="23" width="6.375" style="1" customWidth="1"/>
    <col min="24" max="24" width="5.25390625" style="1" customWidth="1"/>
    <col min="25" max="25" width="7.125" style="1" customWidth="1"/>
    <col min="26" max="16384" width="9.125" style="1" customWidth="1"/>
  </cols>
  <sheetData>
    <row r="1" spans="1:24" ht="21.75" customHeight="1">
      <c r="A1" s="166"/>
      <c r="B1" s="167"/>
      <c r="C1" s="177" t="s">
        <v>140</v>
      </c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9"/>
      <c r="T1" s="141" t="s">
        <v>0</v>
      </c>
      <c r="U1" s="142"/>
      <c r="V1" s="142"/>
      <c r="W1" s="142"/>
      <c r="X1" s="143"/>
    </row>
    <row r="2" spans="1:24" ht="15" customHeight="1">
      <c r="A2" s="168"/>
      <c r="B2" s="169"/>
      <c r="C2" s="180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2"/>
      <c r="T2" s="144"/>
      <c r="U2" s="144"/>
      <c r="V2" s="144"/>
      <c r="W2" s="144"/>
      <c r="X2" s="145"/>
    </row>
    <row r="3" spans="1:24" ht="15" customHeight="1">
      <c r="A3" s="168"/>
      <c r="B3" s="169"/>
      <c r="C3" s="180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2"/>
      <c r="T3" s="17" t="s">
        <v>1</v>
      </c>
      <c r="U3" s="18"/>
      <c r="V3" s="163">
        <v>41321</v>
      </c>
      <c r="W3" s="164"/>
      <c r="X3" s="165"/>
    </row>
    <row r="4" spans="1:24" ht="15" customHeight="1" thickBot="1">
      <c r="A4" s="170"/>
      <c r="B4" s="171"/>
      <c r="C4" s="183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5"/>
      <c r="T4" s="156"/>
      <c r="U4" s="157"/>
      <c r="V4" s="157"/>
      <c r="W4" s="157"/>
      <c r="X4" s="158"/>
    </row>
    <row r="5" spans="1:24" ht="19.5" customHeight="1" thickBot="1">
      <c r="A5" s="172" t="s">
        <v>2</v>
      </c>
      <c r="B5" s="173"/>
      <c r="C5" s="146" t="s">
        <v>138</v>
      </c>
      <c r="D5" s="147"/>
      <c r="E5" s="148"/>
      <c r="F5" s="148"/>
      <c r="G5" s="148"/>
      <c r="H5" s="149"/>
      <c r="I5" s="150" t="s">
        <v>3</v>
      </c>
      <c r="J5" s="151"/>
      <c r="K5" s="151"/>
      <c r="L5" s="151"/>
      <c r="M5" s="151"/>
      <c r="N5" s="151"/>
      <c r="O5" s="151"/>
      <c r="P5" s="151"/>
      <c r="Q5" s="152" t="s">
        <v>139</v>
      </c>
      <c r="R5" s="148"/>
      <c r="S5" s="148"/>
      <c r="T5" s="153"/>
      <c r="U5" s="154"/>
      <c r="V5" s="154"/>
      <c r="W5" s="154"/>
      <c r="X5" s="155"/>
    </row>
    <row r="6" spans="1:25" ht="15" customHeight="1" thickBot="1">
      <c r="A6" s="31"/>
      <c r="B6" s="32"/>
      <c r="C6" s="32"/>
      <c r="D6" s="32"/>
      <c r="E6" s="159" t="s">
        <v>46</v>
      </c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32"/>
      <c r="V6" s="32"/>
      <c r="W6" s="32"/>
      <c r="X6" s="33"/>
      <c r="Y6" s="2"/>
    </row>
    <row r="7" spans="1:24" s="3" customFormat="1" ht="15" customHeight="1" thickBot="1">
      <c r="A7" s="19" t="s">
        <v>4</v>
      </c>
      <c r="B7" s="20" t="s">
        <v>5</v>
      </c>
      <c r="C7" s="21" t="s">
        <v>6</v>
      </c>
      <c r="D7" s="20" t="s">
        <v>7</v>
      </c>
      <c r="E7" s="174">
        <v>1</v>
      </c>
      <c r="F7" s="175"/>
      <c r="G7" s="175"/>
      <c r="H7" s="176"/>
      <c r="I7" s="174">
        <v>2</v>
      </c>
      <c r="J7" s="175"/>
      <c r="K7" s="175"/>
      <c r="L7" s="176"/>
      <c r="M7" s="174">
        <v>3</v>
      </c>
      <c r="N7" s="175"/>
      <c r="O7" s="175"/>
      <c r="P7" s="176"/>
      <c r="Q7" s="175">
        <v>4</v>
      </c>
      <c r="R7" s="175"/>
      <c r="S7" s="175"/>
      <c r="T7" s="175"/>
      <c r="U7" s="20" t="s">
        <v>8</v>
      </c>
      <c r="V7" s="20" t="s">
        <v>9</v>
      </c>
      <c r="W7" s="20" t="s">
        <v>10</v>
      </c>
      <c r="X7" s="22" t="s">
        <v>11</v>
      </c>
    </row>
    <row r="8" spans="1:24" ht="15" customHeight="1">
      <c r="A8" s="23" t="s">
        <v>25</v>
      </c>
      <c r="B8" s="53" t="s">
        <v>141</v>
      </c>
      <c r="C8" s="54" t="s">
        <v>142</v>
      </c>
      <c r="D8" s="4" t="s">
        <v>80</v>
      </c>
      <c r="E8" s="34">
        <v>77</v>
      </c>
      <c r="F8" s="35" t="s">
        <v>45</v>
      </c>
      <c r="G8" s="36">
        <v>27</v>
      </c>
      <c r="H8" s="37" t="str">
        <f>CONCATENATE("=",TEXT(E8+G8,0))</f>
        <v>=104</v>
      </c>
      <c r="I8" s="34">
        <v>92</v>
      </c>
      <c r="J8" s="35" t="s">
        <v>45</v>
      </c>
      <c r="K8" s="36">
        <v>44</v>
      </c>
      <c r="L8" s="37" t="str">
        <f>CONCATENATE("=",TEXT(I8+K8,0))</f>
        <v>=136</v>
      </c>
      <c r="M8" s="34">
        <v>93</v>
      </c>
      <c r="N8" s="35" t="str">
        <f aca="true" t="shared" si="0" ref="N8:N39">"+"</f>
        <v>+</v>
      </c>
      <c r="O8" s="36">
        <v>51</v>
      </c>
      <c r="P8" s="37" t="str">
        <f>CONCATENATE("=",TEXT(M8+O8,0))</f>
        <v>=144</v>
      </c>
      <c r="Q8" s="38">
        <v>91</v>
      </c>
      <c r="R8" s="35" t="str">
        <f aca="true" t="shared" si="1" ref="R8:R39">"+"</f>
        <v>+</v>
      </c>
      <c r="S8" s="36">
        <v>45</v>
      </c>
      <c r="T8" s="39" t="str">
        <f>CONCATENATE("=",TEXT(Q8+S8,0))</f>
        <v>=136</v>
      </c>
      <c r="U8" s="26">
        <f>SUM(E8)+I8+M8+Q8</f>
        <v>353</v>
      </c>
      <c r="V8" s="26">
        <f>SUM(G8+K8+O8+S8)</f>
        <v>167</v>
      </c>
      <c r="W8" s="26">
        <f>SUM(U8:V8)</f>
        <v>520</v>
      </c>
      <c r="X8" s="5">
        <v>0</v>
      </c>
    </row>
    <row r="9" spans="1:24" ht="15" customHeight="1">
      <c r="A9" s="24" t="s">
        <v>26</v>
      </c>
      <c r="B9" s="55" t="s">
        <v>143</v>
      </c>
      <c r="C9" s="56" t="s">
        <v>144</v>
      </c>
      <c r="D9" s="6" t="s">
        <v>145</v>
      </c>
      <c r="E9" s="40">
        <v>92</v>
      </c>
      <c r="F9" s="41" t="str">
        <f aca="true" t="shared" si="2" ref="F8:F39">"+"</f>
        <v>+</v>
      </c>
      <c r="G9" s="42">
        <v>45</v>
      </c>
      <c r="H9" s="43" t="str">
        <f>CONCATENATE("=",TEXT(E9+G9,0))</f>
        <v>=137</v>
      </c>
      <c r="I9" s="40">
        <v>80</v>
      </c>
      <c r="J9" s="41" t="str">
        <f aca="true" t="shared" si="3" ref="J9:J39">"+"</f>
        <v>+</v>
      </c>
      <c r="K9" s="42">
        <v>35</v>
      </c>
      <c r="L9" s="43" t="str">
        <f>CONCATENATE("=",TEXT(I9+K9,0))</f>
        <v>=115</v>
      </c>
      <c r="M9" s="40">
        <v>88</v>
      </c>
      <c r="N9" s="41" t="str">
        <f t="shared" si="0"/>
        <v>+</v>
      </c>
      <c r="O9" s="42">
        <v>60</v>
      </c>
      <c r="P9" s="43" t="str">
        <f>CONCATENATE("=",TEXT(M9+O9,0))</f>
        <v>=148</v>
      </c>
      <c r="Q9" s="44">
        <v>78</v>
      </c>
      <c r="R9" s="41" t="str">
        <f t="shared" si="1"/>
        <v>+</v>
      </c>
      <c r="S9" s="42">
        <v>35</v>
      </c>
      <c r="T9" s="45" t="str">
        <f>CONCATENATE("=",TEXT(Q9+S9,0))</f>
        <v>=113</v>
      </c>
      <c r="U9" s="27">
        <f>SUM(E9)+I9+M9+Q9</f>
        <v>338</v>
      </c>
      <c r="V9" s="27">
        <f>SUM(G9+K9+O9+S9)</f>
        <v>175</v>
      </c>
      <c r="W9" s="27">
        <f>SUM(U9:V9)</f>
        <v>513</v>
      </c>
      <c r="X9" s="7">
        <v>9</v>
      </c>
    </row>
    <row r="10" spans="1:24" ht="15" customHeight="1">
      <c r="A10" s="24" t="s">
        <v>27</v>
      </c>
      <c r="B10" s="55" t="s">
        <v>146</v>
      </c>
      <c r="C10" s="56" t="s">
        <v>147</v>
      </c>
      <c r="D10" s="6" t="s">
        <v>148</v>
      </c>
      <c r="E10" s="40">
        <v>106</v>
      </c>
      <c r="F10" s="41" t="str">
        <f t="shared" si="2"/>
        <v>+</v>
      </c>
      <c r="G10" s="42">
        <v>32</v>
      </c>
      <c r="H10" s="43" t="str">
        <f aca="true" t="shared" si="4" ref="H10:H25">CONCATENATE("=",TEXT(E10+G10,0))</f>
        <v>=138</v>
      </c>
      <c r="I10" s="40">
        <v>78</v>
      </c>
      <c r="J10" s="41" t="str">
        <f t="shared" si="3"/>
        <v>+</v>
      </c>
      <c r="K10" s="42">
        <v>43</v>
      </c>
      <c r="L10" s="43" t="str">
        <f aca="true" t="shared" si="5" ref="L10:L25">CONCATENATE("=",TEXT(I10+K10,0))</f>
        <v>=121</v>
      </c>
      <c r="M10" s="40">
        <v>84</v>
      </c>
      <c r="N10" s="41" t="str">
        <f t="shared" si="0"/>
        <v>+</v>
      </c>
      <c r="O10" s="42">
        <v>43</v>
      </c>
      <c r="P10" s="43" t="str">
        <f aca="true" t="shared" si="6" ref="P10:P25">CONCATENATE("=",TEXT(M10+O10,0))</f>
        <v>=127</v>
      </c>
      <c r="Q10" s="44">
        <v>80</v>
      </c>
      <c r="R10" s="41" t="str">
        <f t="shared" si="1"/>
        <v>+</v>
      </c>
      <c r="S10" s="42">
        <v>45</v>
      </c>
      <c r="T10" s="45" t="str">
        <f aca="true" t="shared" si="7" ref="T10:T25">CONCATENATE("=",TEXT(Q10+S10,0))</f>
        <v>=125</v>
      </c>
      <c r="U10" s="27">
        <f aca="true" t="shared" si="8" ref="U10:U25">SUM(E10)+I10+M10+Q10</f>
        <v>348</v>
      </c>
      <c r="V10" s="27">
        <f aca="true" t="shared" si="9" ref="V10:V25">SUM(G10+K10+O10+S10)</f>
        <v>163</v>
      </c>
      <c r="W10" s="27">
        <f aca="true" t="shared" si="10" ref="W10:W25">SUM(U10:V10)</f>
        <v>511</v>
      </c>
      <c r="X10" s="7">
        <v>6</v>
      </c>
    </row>
    <row r="11" spans="1:24" ht="15" customHeight="1">
      <c r="A11" s="24" t="s">
        <v>28</v>
      </c>
      <c r="B11" s="55" t="s">
        <v>149</v>
      </c>
      <c r="C11" s="56" t="s">
        <v>150</v>
      </c>
      <c r="D11" s="6" t="s">
        <v>76</v>
      </c>
      <c r="E11" s="40">
        <v>101</v>
      </c>
      <c r="F11" s="41" t="str">
        <f t="shared" si="2"/>
        <v>+</v>
      </c>
      <c r="G11" s="42">
        <v>44</v>
      </c>
      <c r="H11" s="43" t="str">
        <f t="shared" si="4"/>
        <v>=145</v>
      </c>
      <c r="I11" s="40">
        <v>85</v>
      </c>
      <c r="J11" s="41" t="str">
        <f t="shared" si="3"/>
        <v>+</v>
      </c>
      <c r="K11" s="42">
        <v>27</v>
      </c>
      <c r="L11" s="43" t="str">
        <f t="shared" si="5"/>
        <v>=112</v>
      </c>
      <c r="M11" s="40">
        <v>89</v>
      </c>
      <c r="N11" s="41" t="str">
        <f t="shared" si="0"/>
        <v>+</v>
      </c>
      <c r="O11" s="42">
        <v>26</v>
      </c>
      <c r="P11" s="43" t="str">
        <f t="shared" si="6"/>
        <v>=115</v>
      </c>
      <c r="Q11" s="44">
        <v>84</v>
      </c>
      <c r="R11" s="41" t="str">
        <f t="shared" si="1"/>
        <v>+</v>
      </c>
      <c r="S11" s="42">
        <v>35</v>
      </c>
      <c r="T11" s="45" t="str">
        <f t="shared" si="7"/>
        <v>=119</v>
      </c>
      <c r="U11" s="27">
        <f t="shared" si="8"/>
        <v>359</v>
      </c>
      <c r="V11" s="27">
        <f t="shared" si="9"/>
        <v>132</v>
      </c>
      <c r="W11" s="27">
        <f t="shared" si="10"/>
        <v>491</v>
      </c>
      <c r="X11" s="7">
        <v>8</v>
      </c>
    </row>
    <row r="12" spans="1:24" ht="15" customHeight="1">
      <c r="A12" s="24" t="s">
        <v>29</v>
      </c>
      <c r="B12" s="55" t="s">
        <v>151</v>
      </c>
      <c r="C12" s="56" t="s">
        <v>152</v>
      </c>
      <c r="D12" s="6" t="s">
        <v>67</v>
      </c>
      <c r="E12" s="40">
        <v>90</v>
      </c>
      <c r="F12" s="41" t="str">
        <f t="shared" si="2"/>
        <v>+</v>
      </c>
      <c r="G12" s="42">
        <v>36</v>
      </c>
      <c r="H12" s="43" t="str">
        <f t="shared" si="4"/>
        <v>=126</v>
      </c>
      <c r="I12" s="40">
        <v>90</v>
      </c>
      <c r="J12" s="41" t="str">
        <f t="shared" si="3"/>
        <v>+</v>
      </c>
      <c r="K12" s="42">
        <v>43</v>
      </c>
      <c r="L12" s="43" t="str">
        <f t="shared" si="5"/>
        <v>=133</v>
      </c>
      <c r="M12" s="40">
        <v>84</v>
      </c>
      <c r="N12" s="41" t="str">
        <f t="shared" si="0"/>
        <v>+</v>
      </c>
      <c r="O12" s="42">
        <v>45</v>
      </c>
      <c r="P12" s="43" t="str">
        <f t="shared" si="6"/>
        <v>=129</v>
      </c>
      <c r="Q12" s="44">
        <v>97</v>
      </c>
      <c r="R12" s="41" t="str">
        <f t="shared" si="1"/>
        <v>+</v>
      </c>
      <c r="S12" s="42">
        <v>43</v>
      </c>
      <c r="T12" s="45" t="str">
        <f t="shared" si="7"/>
        <v>=140</v>
      </c>
      <c r="U12" s="27">
        <f t="shared" si="8"/>
        <v>361</v>
      </c>
      <c r="V12" s="27">
        <f t="shared" si="9"/>
        <v>167</v>
      </c>
      <c r="W12" s="27">
        <f t="shared" si="10"/>
        <v>528</v>
      </c>
      <c r="X12" s="7">
        <v>6</v>
      </c>
    </row>
    <row r="13" spans="1:24" ht="15" customHeight="1">
      <c r="A13" s="24" t="s">
        <v>30</v>
      </c>
      <c r="B13" s="55" t="s">
        <v>153</v>
      </c>
      <c r="C13" s="56" t="s">
        <v>154</v>
      </c>
      <c r="D13" s="6" t="s">
        <v>155</v>
      </c>
      <c r="E13" s="40">
        <v>87</v>
      </c>
      <c r="F13" s="41" t="str">
        <f t="shared" si="2"/>
        <v>+</v>
      </c>
      <c r="G13" s="42">
        <v>35</v>
      </c>
      <c r="H13" s="43" t="str">
        <f t="shared" si="4"/>
        <v>=122</v>
      </c>
      <c r="I13" s="40">
        <v>87</v>
      </c>
      <c r="J13" s="41" t="str">
        <f t="shared" si="3"/>
        <v>+</v>
      </c>
      <c r="K13" s="42">
        <v>35</v>
      </c>
      <c r="L13" s="43" t="str">
        <f t="shared" si="5"/>
        <v>=122</v>
      </c>
      <c r="M13" s="40">
        <v>87</v>
      </c>
      <c r="N13" s="41" t="str">
        <f t="shared" si="0"/>
        <v>+</v>
      </c>
      <c r="O13" s="42">
        <v>33</v>
      </c>
      <c r="P13" s="43" t="str">
        <f t="shared" si="6"/>
        <v>=120</v>
      </c>
      <c r="Q13" s="44">
        <v>81</v>
      </c>
      <c r="R13" s="41" t="str">
        <f t="shared" si="1"/>
        <v>+</v>
      </c>
      <c r="S13" s="42">
        <v>44</v>
      </c>
      <c r="T13" s="45" t="str">
        <f t="shared" si="7"/>
        <v>=125</v>
      </c>
      <c r="U13" s="27">
        <f t="shared" si="8"/>
        <v>342</v>
      </c>
      <c r="V13" s="27">
        <f t="shared" si="9"/>
        <v>147</v>
      </c>
      <c r="W13" s="27">
        <f t="shared" si="10"/>
        <v>489</v>
      </c>
      <c r="X13" s="7">
        <v>2</v>
      </c>
    </row>
    <row r="14" spans="1:24" ht="15" customHeight="1">
      <c r="A14" s="24" t="s">
        <v>31</v>
      </c>
      <c r="B14" s="55" t="s">
        <v>156</v>
      </c>
      <c r="C14" s="56" t="s">
        <v>157</v>
      </c>
      <c r="D14" s="6" t="s">
        <v>158</v>
      </c>
      <c r="E14" s="40">
        <v>90</v>
      </c>
      <c r="F14" s="41" t="str">
        <f t="shared" si="2"/>
        <v>+</v>
      </c>
      <c r="G14" s="42">
        <v>44</v>
      </c>
      <c r="H14" s="43" t="str">
        <f t="shared" si="4"/>
        <v>=134</v>
      </c>
      <c r="I14" s="40">
        <v>87</v>
      </c>
      <c r="J14" s="41" t="str">
        <f t="shared" si="3"/>
        <v>+</v>
      </c>
      <c r="K14" s="42">
        <v>41</v>
      </c>
      <c r="L14" s="43" t="str">
        <f t="shared" si="5"/>
        <v>=128</v>
      </c>
      <c r="M14" s="40">
        <v>77</v>
      </c>
      <c r="N14" s="41" t="str">
        <f t="shared" si="0"/>
        <v>+</v>
      </c>
      <c r="O14" s="42">
        <v>27</v>
      </c>
      <c r="P14" s="43" t="str">
        <f t="shared" si="6"/>
        <v>=104</v>
      </c>
      <c r="Q14" s="44">
        <v>93</v>
      </c>
      <c r="R14" s="41" t="str">
        <f t="shared" si="1"/>
        <v>+</v>
      </c>
      <c r="S14" s="42">
        <v>32</v>
      </c>
      <c r="T14" s="45" t="str">
        <f t="shared" si="7"/>
        <v>=125</v>
      </c>
      <c r="U14" s="27">
        <f t="shared" si="8"/>
        <v>347</v>
      </c>
      <c r="V14" s="27">
        <f t="shared" si="9"/>
        <v>144</v>
      </c>
      <c r="W14" s="27">
        <f t="shared" si="10"/>
        <v>491</v>
      </c>
      <c r="X14" s="7">
        <v>4</v>
      </c>
    </row>
    <row r="15" spans="1:24" ht="15" customHeight="1">
      <c r="A15" s="24" t="s">
        <v>32</v>
      </c>
      <c r="B15" s="55" t="s">
        <v>159</v>
      </c>
      <c r="C15" s="56" t="s">
        <v>160</v>
      </c>
      <c r="D15" s="6" t="s">
        <v>64</v>
      </c>
      <c r="E15" s="40">
        <v>92</v>
      </c>
      <c r="F15" s="41" t="str">
        <f t="shared" si="2"/>
        <v>+</v>
      </c>
      <c r="G15" s="42">
        <v>27</v>
      </c>
      <c r="H15" s="43" t="str">
        <f t="shared" si="4"/>
        <v>=119</v>
      </c>
      <c r="I15" s="40">
        <v>86</v>
      </c>
      <c r="J15" s="41" t="str">
        <f t="shared" si="3"/>
        <v>+</v>
      </c>
      <c r="K15" s="42">
        <v>57</v>
      </c>
      <c r="L15" s="43" t="str">
        <f t="shared" si="5"/>
        <v>=143</v>
      </c>
      <c r="M15" s="40">
        <v>81</v>
      </c>
      <c r="N15" s="41" t="str">
        <f t="shared" si="0"/>
        <v>+</v>
      </c>
      <c r="O15" s="42">
        <v>43</v>
      </c>
      <c r="P15" s="43" t="str">
        <f t="shared" si="6"/>
        <v>=124</v>
      </c>
      <c r="Q15" s="44">
        <v>88</v>
      </c>
      <c r="R15" s="41" t="str">
        <f t="shared" si="1"/>
        <v>+</v>
      </c>
      <c r="S15" s="42">
        <v>45</v>
      </c>
      <c r="T15" s="45" t="str">
        <f t="shared" si="7"/>
        <v>=133</v>
      </c>
      <c r="U15" s="27">
        <f t="shared" si="8"/>
        <v>347</v>
      </c>
      <c r="V15" s="27">
        <f t="shared" si="9"/>
        <v>172</v>
      </c>
      <c r="W15" s="27">
        <f t="shared" si="10"/>
        <v>519</v>
      </c>
      <c r="X15" s="7">
        <v>5</v>
      </c>
    </row>
    <row r="16" spans="1:24" ht="15" customHeight="1">
      <c r="A16" s="24" t="s">
        <v>33</v>
      </c>
      <c r="B16" s="55" t="s">
        <v>161</v>
      </c>
      <c r="C16" s="56" t="s">
        <v>162</v>
      </c>
      <c r="D16" s="6" t="s">
        <v>76</v>
      </c>
      <c r="E16" s="40">
        <v>90</v>
      </c>
      <c r="F16" s="41" t="str">
        <f t="shared" si="2"/>
        <v>+</v>
      </c>
      <c r="G16" s="42">
        <v>35</v>
      </c>
      <c r="H16" s="43" t="str">
        <f t="shared" si="4"/>
        <v>=125</v>
      </c>
      <c r="I16" s="40">
        <v>80</v>
      </c>
      <c r="J16" s="41" t="str">
        <f t="shared" si="3"/>
        <v>+</v>
      </c>
      <c r="K16" s="42">
        <v>27</v>
      </c>
      <c r="L16" s="43" t="str">
        <f t="shared" si="5"/>
        <v>=107</v>
      </c>
      <c r="M16" s="40">
        <v>82</v>
      </c>
      <c r="N16" s="41" t="str">
        <f t="shared" si="0"/>
        <v>+</v>
      </c>
      <c r="O16" s="42">
        <v>24</v>
      </c>
      <c r="P16" s="43" t="str">
        <f t="shared" si="6"/>
        <v>=106</v>
      </c>
      <c r="Q16" s="44">
        <v>74</v>
      </c>
      <c r="R16" s="41" t="str">
        <f t="shared" si="1"/>
        <v>+</v>
      </c>
      <c r="S16" s="42">
        <v>50</v>
      </c>
      <c r="T16" s="45" t="str">
        <f t="shared" si="7"/>
        <v>=124</v>
      </c>
      <c r="U16" s="27">
        <f t="shared" si="8"/>
        <v>326</v>
      </c>
      <c r="V16" s="27">
        <f t="shared" si="9"/>
        <v>136</v>
      </c>
      <c r="W16" s="27">
        <f t="shared" si="10"/>
        <v>462</v>
      </c>
      <c r="X16" s="7">
        <v>5</v>
      </c>
    </row>
    <row r="17" spans="1:24" ht="15" customHeight="1">
      <c r="A17" s="24" t="s">
        <v>34</v>
      </c>
      <c r="B17" s="55" t="s">
        <v>163</v>
      </c>
      <c r="C17" s="56" t="s">
        <v>164</v>
      </c>
      <c r="D17" s="6" t="s">
        <v>67</v>
      </c>
      <c r="E17" s="40">
        <v>84</v>
      </c>
      <c r="F17" s="41" t="str">
        <f t="shared" si="2"/>
        <v>+</v>
      </c>
      <c r="G17" s="42">
        <v>32</v>
      </c>
      <c r="H17" s="43" t="str">
        <f t="shared" si="4"/>
        <v>=116</v>
      </c>
      <c r="I17" s="40">
        <v>93</v>
      </c>
      <c r="J17" s="41" t="str">
        <f t="shared" si="3"/>
        <v>+</v>
      </c>
      <c r="K17" s="42">
        <v>31</v>
      </c>
      <c r="L17" s="43" t="str">
        <f t="shared" si="5"/>
        <v>=124</v>
      </c>
      <c r="M17" s="40">
        <v>85</v>
      </c>
      <c r="N17" s="41" t="str">
        <f t="shared" si="0"/>
        <v>+</v>
      </c>
      <c r="O17" s="42">
        <v>36</v>
      </c>
      <c r="P17" s="43" t="str">
        <f t="shared" si="6"/>
        <v>=121</v>
      </c>
      <c r="Q17" s="44">
        <v>82</v>
      </c>
      <c r="R17" s="41" t="str">
        <f t="shared" si="1"/>
        <v>+</v>
      </c>
      <c r="S17" s="42">
        <v>43</v>
      </c>
      <c r="T17" s="45" t="str">
        <f t="shared" si="7"/>
        <v>=125</v>
      </c>
      <c r="U17" s="27">
        <f t="shared" si="8"/>
        <v>344</v>
      </c>
      <c r="V17" s="27">
        <f t="shared" si="9"/>
        <v>142</v>
      </c>
      <c r="W17" s="27">
        <f t="shared" si="10"/>
        <v>486</v>
      </c>
      <c r="X17" s="7">
        <v>4</v>
      </c>
    </row>
    <row r="18" spans="1:24" ht="15" customHeight="1">
      <c r="A18" s="24" t="s">
        <v>35</v>
      </c>
      <c r="B18" s="55" t="s">
        <v>165</v>
      </c>
      <c r="C18" s="56" t="s">
        <v>166</v>
      </c>
      <c r="D18" s="6" t="s">
        <v>67</v>
      </c>
      <c r="E18" s="40">
        <v>88</v>
      </c>
      <c r="F18" s="41" t="str">
        <f t="shared" si="2"/>
        <v>+</v>
      </c>
      <c r="G18" s="42">
        <v>54</v>
      </c>
      <c r="H18" s="43" t="str">
        <f t="shared" si="4"/>
        <v>=142</v>
      </c>
      <c r="I18" s="40">
        <v>83</v>
      </c>
      <c r="J18" s="41" t="str">
        <f t="shared" si="3"/>
        <v>+</v>
      </c>
      <c r="K18" s="42">
        <v>43</v>
      </c>
      <c r="L18" s="43" t="str">
        <f t="shared" si="5"/>
        <v>=126</v>
      </c>
      <c r="M18" s="40">
        <v>73</v>
      </c>
      <c r="N18" s="41" t="str">
        <f t="shared" si="0"/>
        <v>+</v>
      </c>
      <c r="O18" s="42">
        <v>36</v>
      </c>
      <c r="P18" s="43" t="str">
        <f t="shared" si="6"/>
        <v>=109</v>
      </c>
      <c r="Q18" s="44">
        <v>85</v>
      </c>
      <c r="R18" s="41" t="str">
        <f t="shared" si="1"/>
        <v>+</v>
      </c>
      <c r="S18" s="42">
        <v>51</v>
      </c>
      <c r="T18" s="45" t="str">
        <f t="shared" si="7"/>
        <v>=136</v>
      </c>
      <c r="U18" s="27">
        <f t="shared" si="8"/>
        <v>329</v>
      </c>
      <c r="V18" s="27">
        <f t="shared" si="9"/>
        <v>184</v>
      </c>
      <c r="W18" s="27">
        <f t="shared" si="10"/>
        <v>513</v>
      </c>
      <c r="X18" s="7">
        <v>3</v>
      </c>
    </row>
    <row r="19" spans="1:24" ht="15" customHeight="1">
      <c r="A19" s="24" t="s">
        <v>36</v>
      </c>
      <c r="B19" s="55" t="s">
        <v>167</v>
      </c>
      <c r="C19" s="56" t="s">
        <v>168</v>
      </c>
      <c r="D19" s="6" t="s">
        <v>77</v>
      </c>
      <c r="E19" s="40">
        <v>80</v>
      </c>
      <c r="F19" s="41" t="str">
        <f t="shared" si="2"/>
        <v>+</v>
      </c>
      <c r="G19" s="42">
        <v>50</v>
      </c>
      <c r="H19" s="43" t="str">
        <f t="shared" si="4"/>
        <v>=130</v>
      </c>
      <c r="I19" s="40">
        <v>81</v>
      </c>
      <c r="J19" s="41" t="str">
        <f t="shared" si="3"/>
        <v>+</v>
      </c>
      <c r="K19" s="42">
        <v>31</v>
      </c>
      <c r="L19" s="43" t="str">
        <f t="shared" si="5"/>
        <v>=112</v>
      </c>
      <c r="M19" s="40">
        <v>84</v>
      </c>
      <c r="N19" s="41" t="str">
        <f t="shared" si="0"/>
        <v>+</v>
      </c>
      <c r="O19" s="42">
        <v>45</v>
      </c>
      <c r="P19" s="43" t="str">
        <f t="shared" si="6"/>
        <v>=129</v>
      </c>
      <c r="Q19" s="44">
        <v>77</v>
      </c>
      <c r="R19" s="41" t="str">
        <f t="shared" si="1"/>
        <v>+</v>
      </c>
      <c r="S19" s="42">
        <v>44</v>
      </c>
      <c r="T19" s="45" t="str">
        <f t="shared" si="7"/>
        <v>=121</v>
      </c>
      <c r="U19" s="27">
        <f t="shared" si="8"/>
        <v>322</v>
      </c>
      <c r="V19" s="27">
        <f t="shared" si="9"/>
        <v>170</v>
      </c>
      <c r="W19" s="27">
        <f t="shared" si="10"/>
        <v>492</v>
      </c>
      <c r="X19" s="7">
        <v>5</v>
      </c>
    </row>
    <row r="20" spans="1:24" ht="15" customHeight="1">
      <c r="A20" s="24" t="s">
        <v>37</v>
      </c>
      <c r="B20" s="55" t="s">
        <v>169</v>
      </c>
      <c r="C20" s="56" t="s">
        <v>170</v>
      </c>
      <c r="D20" s="6" t="s">
        <v>80</v>
      </c>
      <c r="E20" s="40">
        <v>80</v>
      </c>
      <c r="F20" s="41" t="str">
        <f t="shared" si="2"/>
        <v>+</v>
      </c>
      <c r="G20" s="42">
        <v>35</v>
      </c>
      <c r="H20" s="43" t="str">
        <f t="shared" si="4"/>
        <v>=115</v>
      </c>
      <c r="I20" s="40">
        <v>79</v>
      </c>
      <c r="J20" s="41" t="str">
        <f t="shared" si="3"/>
        <v>+</v>
      </c>
      <c r="K20" s="42">
        <v>35</v>
      </c>
      <c r="L20" s="43" t="str">
        <f t="shared" si="5"/>
        <v>=114</v>
      </c>
      <c r="M20" s="40">
        <v>85</v>
      </c>
      <c r="N20" s="41" t="str">
        <f t="shared" si="0"/>
        <v>+</v>
      </c>
      <c r="O20" s="42">
        <v>44</v>
      </c>
      <c r="P20" s="43" t="str">
        <f t="shared" si="6"/>
        <v>=129</v>
      </c>
      <c r="Q20" s="44">
        <v>87</v>
      </c>
      <c r="R20" s="41" t="str">
        <f t="shared" si="1"/>
        <v>+</v>
      </c>
      <c r="S20" s="42">
        <v>53</v>
      </c>
      <c r="T20" s="45" t="str">
        <f t="shared" si="7"/>
        <v>=140</v>
      </c>
      <c r="U20" s="27">
        <f t="shared" si="8"/>
        <v>331</v>
      </c>
      <c r="V20" s="27">
        <f t="shared" si="9"/>
        <v>167</v>
      </c>
      <c r="W20" s="27">
        <f t="shared" si="10"/>
        <v>498</v>
      </c>
      <c r="X20" s="7">
        <v>4</v>
      </c>
    </row>
    <row r="21" spans="1:24" ht="15" customHeight="1">
      <c r="A21" s="24" t="s">
        <v>38</v>
      </c>
      <c r="B21" s="55" t="s">
        <v>171</v>
      </c>
      <c r="C21" s="56" t="s">
        <v>172</v>
      </c>
      <c r="D21" s="6" t="s">
        <v>67</v>
      </c>
      <c r="E21" s="40">
        <v>89</v>
      </c>
      <c r="F21" s="41" t="str">
        <f t="shared" si="2"/>
        <v>+</v>
      </c>
      <c r="G21" s="42">
        <v>44</v>
      </c>
      <c r="H21" s="43" t="str">
        <f t="shared" si="4"/>
        <v>=133</v>
      </c>
      <c r="I21" s="40">
        <v>84</v>
      </c>
      <c r="J21" s="41" t="str">
        <f t="shared" si="3"/>
        <v>+</v>
      </c>
      <c r="K21" s="42">
        <v>49</v>
      </c>
      <c r="L21" s="43" t="str">
        <f t="shared" si="5"/>
        <v>=133</v>
      </c>
      <c r="M21" s="40">
        <v>69</v>
      </c>
      <c r="N21" s="41" t="str">
        <f t="shared" si="0"/>
        <v>+</v>
      </c>
      <c r="O21" s="42">
        <v>34</v>
      </c>
      <c r="P21" s="43" t="str">
        <f t="shared" si="6"/>
        <v>=103</v>
      </c>
      <c r="Q21" s="44">
        <v>88</v>
      </c>
      <c r="R21" s="41" t="str">
        <f t="shared" si="1"/>
        <v>+</v>
      </c>
      <c r="S21" s="42">
        <v>41</v>
      </c>
      <c r="T21" s="45" t="str">
        <f t="shared" si="7"/>
        <v>=129</v>
      </c>
      <c r="U21" s="27">
        <f t="shared" si="8"/>
        <v>330</v>
      </c>
      <c r="V21" s="27">
        <f t="shared" si="9"/>
        <v>168</v>
      </c>
      <c r="W21" s="27">
        <f t="shared" si="10"/>
        <v>498</v>
      </c>
      <c r="X21" s="7">
        <v>2</v>
      </c>
    </row>
    <row r="22" spans="1:24" ht="15" customHeight="1">
      <c r="A22" s="24" t="s">
        <v>39</v>
      </c>
      <c r="B22" s="55" t="s">
        <v>173</v>
      </c>
      <c r="C22" s="56" t="s">
        <v>174</v>
      </c>
      <c r="D22" s="6" t="s">
        <v>64</v>
      </c>
      <c r="E22" s="40">
        <v>83</v>
      </c>
      <c r="F22" s="41" t="str">
        <f t="shared" si="2"/>
        <v>+</v>
      </c>
      <c r="G22" s="42">
        <v>36</v>
      </c>
      <c r="H22" s="43" t="str">
        <f t="shared" si="4"/>
        <v>=119</v>
      </c>
      <c r="I22" s="40">
        <v>72</v>
      </c>
      <c r="J22" s="41" t="str">
        <f t="shared" si="3"/>
        <v>+</v>
      </c>
      <c r="K22" s="42">
        <v>44</v>
      </c>
      <c r="L22" s="43" t="str">
        <f t="shared" si="5"/>
        <v>=116</v>
      </c>
      <c r="M22" s="40">
        <v>89</v>
      </c>
      <c r="N22" s="41" t="str">
        <f t="shared" si="0"/>
        <v>+</v>
      </c>
      <c r="O22" s="42">
        <v>43</v>
      </c>
      <c r="P22" s="43" t="str">
        <f t="shared" si="6"/>
        <v>=132</v>
      </c>
      <c r="Q22" s="44">
        <v>81</v>
      </c>
      <c r="R22" s="41" t="str">
        <f t="shared" si="1"/>
        <v>+</v>
      </c>
      <c r="S22" s="42">
        <v>36</v>
      </c>
      <c r="T22" s="45" t="str">
        <f t="shared" si="7"/>
        <v>=117</v>
      </c>
      <c r="U22" s="27">
        <f t="shared" si="8"/>
        <v>325</v>
      </c>
      <c r="V22" s="27">
        <f t="shared" si="9"/>
        <v>159</v>
      </c>
      <c r="W22" s="27">
        <f t="shared" si="10"/>
        <v>484</v>
      </c>
      <c r="X22" s="7">
        <v>9</v>
      </c>
    </row>
    <row r="23" spans="1:24" ht="15" customHeight="1">
      <c r="A23" s="24" t="s">
        <v>40</v>
      </c>
      <c r="B23" s="55" t="s">
        <v>175</v>
      </c>
      <c r="C23" s="56" t="s">
        <v>176</v>
      </c>
      <c r="D23" s="6" t="s">
        <v>68</v>
      </c>
      <c r="E23" s="40">
        <v>87</v>
      </c>
      <c r="F23" s="41" t="str">
        <f t="shared" si="2"/>
        <v>+</v>
      </c>
      <c r="G23" s="42">
        <v>44</v>
      </c>
      <c r="H23" s="43" t="str">
        <f t="shared" si="4"/>
        <v>=131</v>
      </c>
      <c r="I23" s="40">
        <v>88</v>
      </c>
      <c r="J23" s="41" t="str">
        <f t="shared" si="3"/>
        <v>+</v>
      </c>
      <c r="K23" s="42">
        <v>44</v>
      </c>
      <c r="L23" s="43" t="str">
        <f t="shared" si="5"/>
        <v>=132</v>
      </c>
      <c r="M23" s="40">
        <v>94</v>
      </c>
      <c r="N23" s="41" t="str">
        <f t="shared" si="0"/>
        <v>+</v>
      </c>
      <c r="O23" s="42">
        <v>50</v>
      </c>
      <c r="P23" s="43" t="str">
        <f t="shared" si="6"/>
        <v>=144</v>
      </c>
      <c r="Q23" s="44">
        <v>76</v>
      </c>
      <c r="R23" s="41" t="str">
        <f t="shared" si="1"/>
        <v>+</v>
      </c>
      <c r="S23" s="42">
        <v>32</v>
      </c>
      <c r="T23" s="45" t="str">
        <f t="shared" si="7"/>
        <v>=108</v>
      </c>
      <c r="U23" s="27">
        <f t="shared" si="8"/>
        <v>345</v>
      </c>
      <c r="V23" s="27">
        <f t="shared" si="9"/>
        <v>170</v>
      </c>
      <c r="W23" s="27">
        <f t="shared" si="10"/>
        <v>515</v>
      </c>
      <c r="X23" s="7">
        <v>6</v>
      </c>
    </row>
    <row r="24" spans="1:24" ht="15" customHeight="1">
      <c r="A24" s="24" t="s">
        <v>41</v>
      </c>
      <c r="B24" s="55" t="s">
        <v>177</v>
      </c>
      <c r="C24" s="56" t="s">
        <v>178</v>
      </c>
      <c r="D24" s="6" t="s">
        <v>64</v>
      </c>
      <c r="E24" s="40">
        <v>78</v>
      </c>
      <c r="F24" s="41" t="str">
        <f t="shared" si="2"/>
        <v>+</v>
      </c>
      <c r="G24" s="42">
        <v>51</v>
      </c>
      <c r="H24" s="43" t="str">
        <f t="shared" si="4"/>
        <v>=129</v>
      </c>
      <c r="I24" s="40">
        <v>80</v>
      </c>
      <c r="J24" s="41" t="str">
        <f t="shared" si="3"/>
        <v>+</v>
      </c>
      <c r="K24" s="42">
        <v>39</v>
      </c>
      <c r="L24" s="43" t="str">
        <f t="shared" si="5"/>
        <v>=119</v>
      </c>
      <c r="M24" s="40">
        <v>83</v>
      </c>
      <c r="N24" s="41" t="str">
        <f t="shared" si="0"/>
        <v>+</v>
      </c>
      <c r="O24" s="42">
        <v>42</v>
      </c>
      <c r="P24" s="43" t="str">
        <f t="shared" si="6"/>
        <v>=125</v>
      </c>
      <c r="Q24" s="44">
        <v>83</v>
      </c>
      <c r="R24" s="41" t="str">
        <f t="shared" si="1"/>
        <v>+</v>
      </c>
      <c r="S24" s="42">
        <v>45</v>
      </c>
      <c r="T24" s="45" t="str">
        <f t="shared" si="7"/>
        <v>=128</v>
      </c>
      <c r="U24" s="27">
        <f t="shared" si="8"/>
        <v>324</v>
      </c>
      <c r="V24" s="27">
        <f t="shared" si="9"/>
        <v>177</v>
      </c>
      <c r="W24" s="27">
        <f t="shared" si="10"/>
        <v>501</v>
      </c>
      <c r="X24" s="7">
        <v>4</v>
      </c>
    </row>
    <row r="25" spans="1:24" ht="15" customHeight="1">
      <c r="A25" s="24" t="s">
        <v>42</v>
      </c>
      <c r="B25" s="55" t="s">
        <v>179</v>
      </c>
      <c r="C25" s="56" t="s">
        <v>180</v>
      </c>
      <c r="D25" s="6" t="s">
        <v>181</v>
      </c>
      <c r="E25" s="40">
        <v>78</v>
      </c>
      <c r="F25" s="41" t="str">
        <f t="shared" si="2"/>
        <v>+</v>
      </c>
      <c r="G25" s="42">
        <v>36</v>
      </c>
      <c r="H25" s="43" t="str">
        <f t="shared" si="4"/>
        <v>=114</v>
      </c>
      <c r="I25" s="40">
        <v>82</v>
      </c>
      <c r="J25" s="41" t="str">
        <f t="shared" si="3"/>
        <v>+</v>
      </c>
      <c r="K25" s="42">
        <v>33</v>
      </c>
      <c r="L25" s="43" t="str">
        <f t="shared" si="5"/>
        <v>=115</v>
      </c>
      <c r="M25" s="40">
        <v>83</v>
      </c>
      <c r="N25" s="41" t="str">
        <f t="shared" si="0"/>
        <v>+</v>
      </c>
      <c r="O25" s="42">
        <v>30</v>
      </c>
      <c r="P25" s="43" t="str">
        <f t="shared" si="6"/>
        <v>=113</v>
      </c>
      <c r="Q25" s="44">
        <v>87</v>
      </c>
      <c r="R25" s="41" t="str">
        <f t="shared" si="1"/>
        <v>+</v>
      </c>
      <c r="S25" s="42">
        <v>36</v>
      </c>
      <c r="T25" s="45" t="str">
        <f t="shared" si="7"/>
        <v>=123</v>
      </c>
      <c r="U25" s="27">
        <f t="shared" si="8"/>
        <v>330</v>
      </c>
      <c r="V25" s="27">
        <f t="shared" si="9"/>
        <v>135</v>
      </c>
      <c r="W25" s="27">
        <f t="shared" si="10"/>
        <v>465</v>
      </c>
      <c r="X25" s="7">
        <v>9</v>
      </c>
    </row>
    <row r="26" spans="1:24" ht="15" customHeight="1">
      <c r="A26" s="24" t="s">
        <v>43</v>
      </c>
      <c r="B26" s="55" t="s">
        <v>182</v>
      </c>
      <c r="C26" s="56" t="s">
        <v>183</v>
      </c>
      <c r="D26" s="6" t="s">
        <v>72</v>
      </c>
      <c r="E26" s="40">
        <v>86</v>
      </c>
      <c r="F26" s="41" t="str">
        <f t="shared" si="2"/>
        <v>+</v>
      </c>
      <c r="G26" s="42">
        <v>45</v>
      </c>
      <c r="H26" s="43" t="str">
        <f aca="true" t="shared" si="11" ref="H26:H39">CONCATENATE("=",TEXT(E26+G26,0))</f>
        <v>=131</v>
      </c>
      <c r="I26" s="40">
        <v>98</v>
      </c>
      <c r="J26" s="41" t="str">
        <f t="shared" si="3"/>
        <v>+</v>
      </c>
      <c r="K26" s="42">
        <v>52</v>
      </c>
      <c r="L26" s="43" t="str">
        <f aca="true" t="shared" si="12" ref="L26:L39">CONCATENATE("=",TEXT(I26+K26,0))</f>
        <v>=150</v>
      </c>
      <c r="M26" s="40">
        <v>85</v>
      </c>
      <c r="N26" s="41" t="str">
        <f t="shared" si="0"/>
        <v>+</v>
      </c>
      <c r="O26" s="42">
        <v>27</v>
      </c>
      <c r="P26" s="43" t="str">
        <f aca="true" t="shared" si="13" ref="P26:P39">CONCATENATE("=",TEXT(M26+O26,0))</f>
        <v>=112</v>
      </c>
      <c r="Q26" s="44">
        <v>96</v>
      </c>
      <c r="R26" s="41" t="str">
        <f t="shared" si="1"/>
        <v>+</v>
      </c>
      <c r="S26" s="42">
        <v>45</v>
      </c>
      <c r="T26" s="45" t="str">
        <f aca="true" t="shared" si="14" ref="T26:T39">CONCATENATE("=",TEXT(Q26+S26,0))</f>
        <v>=141</v>
      </c>
      <c r="U26" s="27">
        <f aca="true" t="shared" si="15" ref="U26:U39">SUM(E26)+I26+M26+Q26</f>
        <v>365</v>
      </c>
      <c r="V26" s="27">
        <f aca="true" t="shared" si="16" ref="V26:V39">SUM(G26+K26+O26+S26)</f>
        <v>169</v>
      </c>
      <c r="W26" s="27">
        <f aca="true" t="shared" si="17" ref="W26:W39">SUM(U26:V26)</f>
        <v>534</v>
      </c>
      <c r="X26" s="7">
        <v>4</v>
      </c>
    </row>
    <row r="27" spans="1:24" ht="15" customHeight="1">
      <c r="A27" s="24" t="s">
        <v>44</v>
      </c>
      <c r="B27" s="55" t="s">
        <v>184</v>
      </c>
      <c r="C27" s="56" t="s">
        <v>185</v>
      </c>
      <c r="D27" s="6" t="s">
        <v>103</v>
      </c>
      <c r="E27" s="40">
        <v>75</v>
      </c>
      <c r="F27" s="41" t="str">
        <f t="shared" si="2"/>
        <v>+</v>
      </c>
      <c r="G27" s="42">
        <v>25</v>
      </c>
      <c r="H27" s="43" t="str">
        <f t="shared" si="11"/>
        <v>=100</v>
      </c>
      <c r="I27" s="40">
        <v>97</v>
      </c>
      <c r="J27" s="41" t="str">
        <f t="shared" si="3"/>
        <v>+</v>
      </c>
      <c r="K27" s="42">
        <v>25</v>
      </c>
      <c r="L27" s="43" t="str">
        <f t="shared" si="12"/>
        <v>=122</v>
      </c>
      <c r="M27" s="40">
        <v>74</v>
      </c>
      <c r="N27" s="41" t="str">
        <f t="shared" si="0"/>
        <v>+</v>
      </c>
      <c r="O27" s="42">
        <v>40</v>
      </c>
      <c r="P27" s="43" t="str">
        <f t="shared" si="13"/>
        <v>=114</v>
      </c>
      <c r="Q27" s="44">
        <v>98</v>
      </c>
      <c r="R27" s="41" t="str">
        <f t="shared" si="1"/>
        <v>+</v>
      </c>
      <c r="S27" s="42">
        <v>41</v>
      </c>
      <c r="T27" s="45" t="str">
        <f t="shared" si="14"/>
        <v>=139</v>
      </c>
      <c r="U27" s="27">
        <f t="shared" si="15"/>
        <v>344</v>
      </c>
      <c r="V27" s="27">
        <f t="shared" si="16"/>
        <v>131</v>
      </c>
      <c r="W27" s="27">
        <f t="shared" si="17"/>
        <v>475</v>
      </c>
      <c r="X27" s="7">
        <v>4</v>
      </c>
    </row>
    <row r="28" spans="1:25" ht="15" customHeight="1">
      <c r="A28" s="24" t="s">
        <v>47</v>
      </c>
      <c r="B28" s="55" t="s">
        <v>186</v>
      </c>
      <c r="C28" s="56" t="s">
        <v>187</v>
      </c>
      <c r="D28" s="6" t="s">
        <v>124</v>
      </c>
      <c r="E28" s="40">
        <v>78</v>
      </c>
      <c r="F28" s="41" t="str">
        <f t="shared" si="2"/>
        <v>+</v>
      </c>
      <c r="G28" s="42">
        <v>59</v>
      </c>
      <c r="H28" s="43" t="str">
        <f t="shared" si="11"/>
        <v>=137</v>
      </c>
      <c r="I28" s="40">
        <v>83</v>
      </c>
      <c r="J28" s="41" t="str">
        <f t="shared" si="3"/>
        <v>+</v>
      </c>
      <c r="K28" s="42">
        <v>27</v>
      </c>
      <c r="L28" s="43" t="str">
        <f t="shared" si="12"/>
        <v>=110</v>
      </c>
      <c r="M28" s="40">
        <v>103</v>
      </c>
      <c r="N28" s="41" t="str">
        <f t="shared" si="0"/>
        <v>+</v>
      </c>
      <c r="O28" s="42">
        <v>33</v>
      </c>
      <c r="P28" s="43" t="str">
        <f t="shared" si="13"/>
        <v>=136</v>
      </c>
      <c r="Q28" s="44">
        <v>80</v>
      </c>
      <c r="R28" s="41" t="str">
        <f t="shared" si="1"/>
        <v>+</v>
      </c>
      <c r="S28" s="42">
        <v>34</v>
      </c>
      <c r="T28" s="45" t="str">
        <f t="shared" si="14"/>
        <v>=114</v>
      </c>
      <c r="U28" s="27">
        <f t="shared" si="15"/>
        <v>344</v>
      </c>
      <c r="V28" s="27">
        <f t="shared" si="16"/>
        <v>153</v>
      </c>
      <c r="W28" s="27">
        <f t="shared" si="17"/>
        <v>497</v>
      </c>
      <c r="X28" s="7">
        <v>9</v>
      </c>
      <c r="Y28" s="15"/>
    </row>
    <row r="29" spans="1:25" ht="15" customHeight="1">
      <c r="A29" s="24" t="s">
        <v>48</v>
      </c>
      <c r="B29" s="55" t="s">
        <v>188</v>
      </c>
      <c r="C29" s="56" t="s">
        <v>189</v>
      </c>
      <c r="D29" s="6" t="s">
        <v>190</v>
      </c>
      <c r="E29" s="40">
        <v>73</v>
      </c>
      <c r="F29" s="41" t="str">
        <f t="shared" si="2"/>
        <v>+</v>
      </c>
      <c r="G29" s="42">
        <v>15</v>
      </c>
      <c r="H29" s="43" t="str">
        <f t="shared" si="11"/>
        <v>=88</v>
      </c>
      <c r="I29" s="40">
        <v>71</v>
      </c>
      <c r="J29" s="41" t="str">
        <f t="shared" si="3"/>
        <v>+</v>
      </c>
      <c r="K29" s="42">
        <v>26</v>
      </c>
      <c r="L29" s="43" t="str">
        <f t="shared" si="12"/>
        <v>=97</v>
      </c>
      <c r="M29" s="40">
        <v>81</v>
      </c>
      <c r="N29" s="41" t="str">
        <f t="shared" si="0"/>
        <v>+</v>
      </c>
      <c r="O29" s="42">
        <v>21</v>
      </c>
      <c r="P29" s="43" t="str">
        <f t="shared" si="13"/>
        <v>=102</v>
      </c>
      <c r="Q29" s="44">
        <v>89</v>
      </c>
      <c r="R29" s="41" t="str">
        <f t="shared" si="1"/>
        <v>+</v>
      </c>
      <c r="S29" s="42">
        <v>17</v>
      </c>
      <c r="T29" s="45" t="str">
        <f t="shared" si="14"/>
        <v>=106</v>
      </c>
      <c r="U29" s="27">
        <f t="shared" si="15"/>
        <v>314</v>
      </c>
      <c r="V29" s="27">
        <f t="shared" si="16"/>
        <v>79</v>
      </c>
      <c r="W29" s="27">
        <f t="shared" si="17"/>
        <v>393</v>
      </c>
      <c r="X29" s="7">
        <v>27</v>
      </c>
      <c r="Y29" s="15"/>
    </row>
    <row r="30" spans="1:24" ht="15" customHeight="1">
      <c r="A30" s="24" t="s">
        <v>49</v>
      </c>
      <c r="B30" s="55" t="s">
        <v>191</v>
      </c>
      <c r="C30" s="56" t="s">
        <v>192</v>
      </c>
      <c r="D30" s="6" t="s">
        <v>124</v>
      </c>
      <c r="E30" s="40">
        <v>82</v>
      </c>
      <c r="F30" s="41" t="str">
        <f t="shared" si="2"/>
        <v>+</v>
      </c>
      <c r="G30" s="42">
        <v>43</v>
      </c>
      <c r="H30" s="43" t="str">
        <f t="shared" si="11"/>
        <v>=125</v>
      </c>
      <c r="I30" s="40">
        <v>74</v>
      </c>
      <c r="J30" s="41" t="str">
        <f t="shared" si="3"/>
        <v>+</v>
      </c>
      <c r="K30" s="42">
        <v>26</v>
      </c>
      <c r="L30" s="43" t="str">
        <f t="shared" si="12"/>
        <v>=100</v>
      </c>
      <c r="M30" s="40">
        <v>81</v>
      </c>
      <c r="N30" s="41" t="str">
        <f t="shared" si="0"/>
        <v>+</v>
      </c>
      <c r="O30" s="42">
        <v>42</v>
      </c>
      <c r="P30" s="43" t="str">
        <f t="shared" si="13"/>
        <v>=123</v>
      </c>
      <c r="Q30" s="44">
        <v>95</v>
      </c>
      <c r="R30" s="41" t="str">
        <f t="shared" si="1"/>
        <v>+</v>
      </c>
      <c r="S30" s="42">
        <v>45</v>
      </c>
      <c r="T30" s="45" t="str">
        <f t="shared" si="14"/>
        <v>=140</v>
      </c>
      <c r="U30" s="27">
        <f t="shared" si="15"/>
        <v>332</v>
      </c>
      <c r="V30" s="27">
        <f t="shared" si="16"/>
        <v>156</v>
      </c>
      <c r="W30" s="27">
        <f t="shared" si="17"/>
        <v>488</v>
      </c>
      <c r="X30" s="7">
        <v>5</v>
      </c>
    </row>
    <row r="31" spans="1:24" ht="15" customHeight="1">
      <c r="A31" s="24" t="s">
        <v>50</v>
      </c>
      <c r="B31" s="55" t="s">
        <v>193</v>
      </c>
      <c r="C31" s="56" t="s">
        <v>194</v>
      </c>
      <c r="D31" s="6" t="s">
        <v>72</v>
      </c>
      <c r="E31" s="40">
        <v>87</v>
      </c>
      <c r="F31" s="41" t="str">
        <f t="shared" si="2"/>
        <v>+</v>
      </c>
      <c r="G31" s="42">
        <v>33</v>
      </c>
      <c r="H31" s="43" t="str">
        <f t="shared" si="11"/>
        <v>=120</v>
      </c>
      <c r="I31" s="40">
        <v>89</v>
      </c>
      <c r="J31" s="41" t="str">
        <f t="shared" si="3"/>
        <v>+</v>
      </c>
      <c r="K31" s="42">
        <v>52</v>
      </c>
      <c r="L31" s="43" t="str">
        <f t="shared" si="12"/>
        <v>=141</v>
      </c>
      <c r="M31" s="40">
        <v>90</v>
      </c>
      <c r="N31" s="41" t="str">
        <f t="shared" si="0"/>
        <v>+</v>
      </c>
      <c r="O31" s="42">
        <v>45</v>
      </c>
      <c r="P31" s="43" t="str">
        <f t="shared" si="13"/>
        <v>=135</v>
      </c>
      <c r="Q31" s="44">
        <v>82</v>
      </c>
      <c r="R31" s="41" t="str">
        <f t="shared" si="1"/>
        <v>+</v>
      </c>
      <c r="S31" s="42">
        <v>44</v>
      </c>
      <c r="T31" s="45" t="str">
        <f t="shared" si="14"/>
        <v>=126</v>
      </c>
      <c r="U31" s="27">
        <f t="shared" si="15"/>
        <v>348</v>
      </c>
      <c r="V31" s="27">
        <f t="shared" si="16"/>
        <v>174</v>
      </c>
      <c r="W31" s="27">
        <f t="shared" si="17"/>
        <v>522</v>
      </c>
      <c r="X31" s="7">
        <v>3</v>
      </c>
    </row>
    <row r="32" spans="1:24" ht="15" customHeight="1">
      <c r="A32" s="24" t="s">
        <v>51</v>
      </c>
      <c r="B32" s="55" t="s">
        <v>195</v>
      </c>
      <c r="C32" s="56" t="s">
        <v>196</v>
      </c>
      <c r="D32" s="6" t="s">
        <v>72</v>
      </c>
      <c r="E32" s="40">
        <v>90</v>
      </c>
      <c r="F32" s="41" t="str">
        <f t="shared" si="2"/>
        <v>+</v>
      </c>
      <c r="G32" s="42">
        <v>36</v>
      </c>
      <c r="H32" s="43" t="str">
        <f t="shared" si="11"/>
        <v>=126</v>
      </c>
      <c r="I32" s="40">
        <v>91</v>
      </c>
      <c r="J32" s="41" t="str">
        <f t="shared" si="3"/>
        <v>+</v>
      </c>
      <c r="K32" s="42">
        <v>45</v>
      </c>
      <c r="L32" s="43" t="str">
        <f t="shared" si="12"/>
        <v>=136</v>
      </c>
      <c r="M32" s="40">
        <v>83</v>
      </c>
      <c r="N32" s="41" t="str">
        <f t="shared" si="0"/>
        <v>+</v>
      </c>
      <c r="O32" s="42">
        <v>34</v>
      </c>
      <c r="P32" s="43" t="str">
        <f t="shared" si="13"/>
        <v>=117</v>
      </c>
      <c r="Q32" s="44">
        <v>94</v>
      </c>
      <c r="R32" s="41" t="str">
        <f t="shared" si="1"/>
        <v>+</v>
      </c>
      <c r="S32" s="42">
        <v>43</v>
      </c>
      <c r="T32" s="45" t="str">
        <f t="shared" si="14"/>
        <v>=137</v>
      </c>
      <c r="U32" s="27">
        <f t="shared" si="15"/>
        <v>358</v>
      </c>
      <c r="V32" s="27">
        <f t="shared" si="16"/>
        <v>158</v>
      </c>
      <c r="W32" s="27">
        <f t="shared" si="17"/>
        <v>516</v>
      </c>
      <c r="X32" s="7">
        <v>2</v>
      </c>
    </row>
    <row r="33" spans="1:24" ht="15" customHeight="1">
      <c r="A33" s="24" t="s">
        <v>52</v>
      </c>
      <c r="B33" s="55" t="s">
        <v>197</v>
      </c>
      <c r="C33" s="56" t="s">
        <v>198</v>
      </c>
      <c r="D33" s="6" t="s">
        <v>72</v>
      </c>
      <c r="E33" s="40">
        <v>87</v>
      </c>
      <c r="F33" s="41" t="str">
        <f t="shared" si="2"/>
        <v>+</v>
      </c>
      <c r="G33" s="42">
        <v>34</v>
      </c>
      <c r="H33" s="43" t="str">
        <f t="shared" si="11"/>
        <v>=121</v>
      </c>
      <c r="I33" s="40">
        <v>85</v>
      </c>
      <c r="J33" s="41" t="str">
        <f t="shared" si="3"/>
        <v>+</v>
      </c>
      <c r="K33" s="42">
        <v>35</v>
      </c>
      <c r="L33" s="43" t="str">
        <f t="shared" si="12"/>
        <v>=120</v>
      </c>
      <c r="M33" s="40">
        <v>80</v>
      </c>
      <c r="N33" s="41" t="str">
        <f t="shared" si="0"/>
        <v>+</v>
      </c>
      <c r="O33" s="42">
        <v>34</v>
      </c>
      <c r="P33" s="43" t="str">
        <f t="shared" si="13"/>
        <v>=114</v>
      </c>
      <c r="Q33" s="44">
        <v>98</v>
      </c>
      <c r="R33" s="41" t="str">
        <f t="shared" si="1"/>
        <v>+</v>
      </c>
      <c r="S33" s="42">
        <v>44</v>
      </c>
      <c r="T33" s="45" t="str">
        <f t="shared" si="14"/>
        <v>=142</v>
      </c>
      <c r="U33" s="27">
        <f t="shared" si="15"/>
        <v>350</v>
      </c>
      <c r="V33" s="27">
        <f t="shared" si="16"/>
        <v>147</v>
      </c>
      <c r="W33" s="27">
        <f t="shared" si="17"/>
        <v>497</v>
      </c>
      <c r="X33" s="7">
        <v>10</v>
      </c>
    </row>
    <row r="34" spans="1:24" ht="15" customHeight="1">
      <c r="A34" s="24" t="s">
        <v>53</v>
      </c>
      <c r="B34" s="55" t="s">
        <v>199</v>
      </c>
      <c r="C34" s="56" t="s">
        <v>200</v>
      </c>
      <c r="D34" s="6" t="s">
        <v>105</v>
      </c>
      <c r="E34" s="40">
        <v>80</v>
      </c>
      <c r="F34" s="41" t="str">
        <f t="shared" si="2"/>
        <v>+</v>
      </c>
      <c r="G34" s="42">
        <v>35</v>
      </c>
      <c r="H34" s="43" t="str">
        <f t="shared" si="11"/>
        <v>=115</v>
      </c>
      <c r="I34" s="40">
        <v>85</v>
      </c>
      <c r="J34" s="41" t="str">
        <f t="shared" si="3"/>
        <v>+</v>
      </c>
      <c r="K34" s="42">
        <v>35</v>
      </c>
      <c r="L34" s="43" t="str">
        <f t="shared" si="12"/>
        <v>=120</v>
      </c>
      <c r="M34" s="40">
        <v>87</v>
      </c>
      <c r="N34" s="41" t="str">
        <f t="shared" si="0"/>
        <v>+</v>
      </c>
      <c r="O34" s="42">
        <v>44</v>
      </c>
      <c r="P34" s="43" t="str">
        <f t="shared" si="13"/>
        <v>=131</v>
      </c>
      <c r="Q34" s="44">
        <v>82</v>
      </c>
      <c r="R34" s="41" t="str">
        <f t="shared" si="1"/>
        <v>+</v>
      </c>
      <c r="S34" s="42">
        <v>34</v>
      </c>
      <c r="T34" s="45" t="str">
        <f t="shared" si="14"/>
        <v>=116</v>
      </c>
      <c r="U34" s="27">
        <f t="shared" si="15"/>
        <v>334</v>
      </c>
      <c r="V34" s="27">
        <f t="shared" si="16"/>
        <v>148</v>
      </c>
      <c r="W34" s="27">
        <f t="shared" si="17"/>
        <v>482</v>
      </c>
      <c r="X34" s="7">
        <v>9</v>
      </c>
    </row>
    <row r="35" spans="1:24" ht="15" customHeight="1" thickBot="1">
      <c r="A35" s="25" t="s">
        <v>54</v>
      </c>
      <c r="B35" s="57" t="s">
        <v>201</v>
      </c>
      <c r="C35" s="58" t="s">
        <v>202</v>
      </c>
      <c r="D35" s="52" t="s">
        <v>190</v>
      </c>
      <c r="E35" s="46">
        <v>92</v>
      </c>
      <c r="F35" s="47" t="str">
        <f t="shared" si="2"/>
        <v>+</v>
      </c>
      <c r="G35" s="48">
        <v>27</v>
      </c>
      <c r="H35" s="49" t="str">
        <f t="shared" si="11"/>
        <v>=119</v>
      </c>
      <c r="I35" s="46">
        <v>89</v>
      </c>
      <c r="J35" s="47" t="str">
        <f t="shared" si="3"/>
        <v>+</v>
      </c>
      <c r="K35" s="48">
        <v>43</v>
      </c>
      <c r="L35" s="49" t="str">
        <f t="shared" si="12"/>
        <v>=132</v>
      </c>
      <c r="M35" s="46">
        <v>82</v>
      </c>
      <c r="N35" s="47" t="str">
        <f t="shared" si="0"/>
        <v>+</v>
      </c>
      <c r="O35" s="48">
        <v>36</v>
      </c>
      <c r="P35" s="49" t="str">
        <f t="shared" si="13"/>
        <v>=118</v>
      </c>
      <c r="Q35" s="50">
        <v>87</v>
      </c>
      <c r="R35" s="47" t="str">
        <f t="shared" si="1"/>
        <v>+</v>
      </c>
      <c r="S35" s="48">
        <v>45</v>
      </c>
      <c r="T35" s="51" t="str">
        <f t="shared" si="14"/>
        <v>=132</v>
      </c>
      <c r="U35" s="28">
        <f t="shared" si="15"/>
        <v>350</v>
      </c>
      <c r="V35" s="28">
        <f t="shared" si="16"/>
        <v>151</v>
      </c>
      <c r="W35" s="28">
        <f t="shared" si="17"/>
        <v>501</v>
      </c>
      <c r="X35" s="8">
        <v>8</v>
      </c>
    </row>
    <row r="36" spans="1:24" ht="15" customHeight="1">
      <c r="A36" s="23" t="s">
        <v>55</v>
      </c>
      <c r="B36" s="59" t="s">
        <v>203</v>
      </c>
      <c r="C36" s="54" t="s">
        <v>204</v>
      </c>
      <c r="D36" s="60" t="s">
        <v>72</v>
      </c>
      <c r="E36" s="34">
        <v>79</v>
      </c>
      <c r="F36" s="35" t="str">
        <f t="shared" si="2"/>
        <v>+</v>
      </c>
      <c r="G36" s="36">
        <v>50</v>
      </c>
      <c r="H36" s="37" t="str">
        <f t="shared" si="11"/>
        <v>=129</v>
      </c>
      <c r="I36" s="34">
        <v>92</v>
      </c>
      <c r="J36" s="35" t="str">
        <f t="shared" si="3"/>
        <v>+</v>
      </c>
      <c r="K36" s="36">
        <v>44</v>
      </c>
      <c r="L36" s="37" t="str">
        <f t="shared" si="12"/>
        <v>=136</v>
      </c>
      <c r="M36" s="34">
        <v>73</v>
      </c>
      <c r="N36" s="35" t="str">
        <f t="shared" si="0"/>
        <v>+</v>
      </c>
      <c r="O36" s="36">
        <v>54</v>
      </c>
      <c r="P36" s="37" t="str">
        <f t="shared" si="13"/>
        <v>=127</v>
      </c>
      <c r="Q36" s="38">
        <v>73</v>
      </c>
      <c r="R36" s="35" t="str">
        <f t="shared" si="1"/>
        <v>+</v>
      </c>
      <c r="S36" s="36">
        <v>45</v>
      </c>
      <c r="T36" s="39" t="str">
        <f t="shared" si="14"/>
        <v>=118</v>
      </c>
      <c r="U36" s="26">
        <f t="shared" si="15"/>
        <v>317</v>
      </c>
      <c r="V36" s="26">
        <f t="shared" si="16"/>
        <v>193</v>
      </c>
      <c r="W36" s="26">
        <f t="shared" si="17"/>
        <v>510</v>
      </c>
      <c r="X36" s="5">
        <v>3</v>
      </c>
    </row>
    <row r="37" spans="1:24" ht="15" customHeight="1">
      <c r="A37" s="24" t="s">
        <v>56</v>
      </c>
      <c r="B37" s="55" t="s">
        <v>205</v>
      </c>
      <c r="C37" s="56" t="s">
        <v>206</v>
      </c>
      <c r="D37" s="6" t="s">
        <v>207</v>
      </c>
      <c r="E37" s="40">
        <v>85</v>
      </c>
      <c r="F37" s="41" t="str">
        <f t="shared" si="2"/>
        <v>+</v>
      </c>
      <c r="G37" s="42">
        <v>34</v>
      </c>
      <c r="H37" s="43" t="str">
        <f t="shared" si="11"/>
        <v>=119</v>
      </c>
      <c r="I37" s="40">
        <v>90</v>
      </c>
      <c r="J37" s="41" t="str">
        <f t="shared" si="3"/>
        <v>+</v>
      </c>
      <c r="K37" s="42">
        <v>34</v>
      </c>
      <c r="L37" s="43" t="str">
        <f t="shared" si="12"/>
        <v>=124</v>
      </c>
      <c r="M37" s="40">
        <v>85</v>
      </c>
      <c r="N37" s="41" t="str">
        <f t="shared" si="0"/>
        <v>+</v>
      </c>
      <c r="O37" s="42">
        <v>45</v>
      </c>
      <c r="P37" s="43" t="str">
        <f t="shared" si="13"/>
        <v>=130</v>
      </c>
      <c r="Q37" s="44">
        <v>78</v>
      </c>
      <c r="R37" s="41" t="str">
        <f t="shared" si="1"/>
        <v>+</v>
      </c>
      <c r="S37" s="42">
        <v>34</v>
      </c>
      <c r="T37" s="45" t="str">
        <f t="shared" si="14"/>
        <v>=112</v>
      </c>
      <c r="U37" s="27">
        <f t="shared" si="15"/>
        <v>338</v>
      </c>
      <c r="V37" s="27">
        <f t="shared" si="16"/>
        <v>147</v>
      </c>
      <c r="W37" s="27">
        <f t="shared" si="17"/>
        <v>485</v>
      </c>
      <c r="X37" s="7">
        <v>10</v>
      </c>
    </row>
    <row r="38" spans="1:24" ht="15" customHeight="1">
      <c r="A38" s="24" t="s">
        <v>57</v>
      </c>
      <c r="B38" s="55" t="s">
        <v>208</v>
      </c>
      <c r="C38" s="56" t="s">
        <v>209</v>
      </c>
      <c r="D38" s="6" t="s">
        <v>70</v>
      </c>
      <c r="E38" s="40">
        <v>83</v>
      </c>
      <c r="F38" s="41" t="str">
        <f t="shared" si="2"/>
        <v>+</v>
      </c>
      <c r="G38" s="42">
        <v>35</v>
      </c>
      <c r="H38" s="43" t="str">
        <f t="shared" si="11"/>
        <v>=118</v>
      </c>
      <c r="I38" s="40">
        <v>80</v>
      </c>
      <c r="J38" s="41" t="str">
        <f t="shared" si="3"/>
        <v>+</v>
      </c>
      <c r="K38" s="42">
        <v>44</v>
      </c>
      <c r="L38" s="43" t="str">
        <f t="shared" si="12"/>
        <v>=124</v>
      </c>
      <c r="M38" s="40">
        <v>85</v>
      </c>
      <c r="N38" s="41" t="str">
        <f t="shared" si="0"/>
        <v>+</v>
      </c>
      <c r="O38" s="42">
        <v>32</v>
      </c>
      <c r="P38" s="43" t="str">
        <f t="shared" si="13"/>
        <v>=117</v>
      </c>
      <c r="Q38" s="44">
        <v>70</v>
      </c>
      <c r="R38" s="41" t="str">
        <f t="shared" si="1"/>
        <v>+</v>
      </c>
      <c r="S38" s="42">
        <v>32</v>
      </c>
      <c r="T38" s="45" t="str">
        <f t="shared" si="14"/>
        <v>=102</v>
      </c>
      <c r="U38" s="27">
        <f t="shared" si="15"/>
        <v>318</v>
      </c>
      <c r="V38" s="27">
        <f t="shared" si="16"/>
        <v>143</v>
      </c>
      <c r="W38" s="27">
        <f t="shared" si="17"/>
        <v>461</v>
      </c>
      <c r="X38" s="7">
        <v>11</v>
      </c>
    </row>
    <row r="39" spans="1:24" ht="15" customHeight="1" thickBot="1">
      <c r="A39" s="25" t="s">
        <v>58</v>
      </c>
      <c r="B39" s="57" t="s">
        <v>210</v>
      </c>
      <c r="C39" s="58" t="s">
        <v>211</v>
      </c>
      <c r="D39" s="52" t="s">
        <v>65</v>
      </c>
      <c r="E39" s="46">
        <v>106</v>
      </c>
      <c r="F39" s="47" t="str">
        <f t="shared" si="2"/>
        <v>+</v>
      </c>
      <c r="G39" s="48">
        <v>44</v>
      </c>
      <c r="H39" s="49" t="str">
        <f t="shared" si="11"/>
        <v>=150</v>
      </c>
      <c r="I39" s="46">
        <v>70</v>
      </c>
      <c r="J39" s="47" t="str">
        <f t="shared" si="3"/>
        <v>+</v>
      </c>
      <c r="K39" s="48">
        <v>45</v>
      </c>
      <c r="L39" s="49" t="str">
        <f t="shared" si="12"/>
        <v>=115</v>
      </c>
      <c r="M39" s="46">
        <v>76</v>
      </c>
      <c r="N39" s="47" t="str">
        <f t="shared" si="0"/>
        <v>+</v>
      </c>
      <c r="O39" s="48">
        <v>35</v>
      </c>
      <c r="P39" s="49" t="str">
        <f t="shared" si="13"/>
        <v>=111</v>
      </c>
      <c r="Q39" s="50">
        <v>85</v>
      </c>
      <c r="R39" s="47" t="str">
        <f t="shared" si="1"/>
        <v>+</v>
      </c>
      <c r="S39" s="48">
        <v>50</v>
      </c>
      <c r="T39" s="51" t="str">
        <f t="shared" si="14"/>
        <v>=135</v>
      </c>
      <c r="U39" s="28">
        <f t="shared" si="15"/>
        <v>337</v>
      </c>
      <c r="V39" s="28">
        <f t="shared" si="16"/>
        <v>174</v>
      </c>
      <c r="W39" s="28">
        <f t="shared" si="17"/>
        <v>511</v>
      </c>
      <c r="X39" s="8">
        <v>5</v>
      </c>
    </row>
    <row r="40" spans="1:16" ht="15" customHeight="1">
      <c r="A40" s="9" t="s">
        <v>12</v>
      </c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 customHeight="1">
      <c r="A41" s="10" t="s">
        <v>13</v>
      </c>
      <c r="B41" s="10"/>
      <c r="C41" s="11"/>
      <c r="D41" s="11"/>
      <c r="E41" s="11"/>
      <c r="F41" s="11"/>
      <c r="G41" s="11"/>
      <c r="H41" s="11"/>
      <c r="I41" s="11"/>
      <c r="J41" s="12"/>
      <c r="K41" s="12"/>
      <c r="L41" s="162"/>
      <c r="M41" s="162"/>
      <c r="N41" s="162"/>
      <c r="O41" s="162"/>
      <c r="P41" s="162"/>
    </row>
    <row r="42" spans="1:16" ht="15" customHeight="1">
      <c r="A42" s="10" t="s">
        <v>14</v>
      </c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26" ht="15" customHeight="1">
      <c r="A43" s="10" t="s">
        <v>15</v>
      </c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29"/>
      <c r="Q43" s="29"/>
      <c r="R43" s="29"/>
      <c r="S43" s="30"/>
      <c r="T43" s="30" t="s">
        <v>16</v>
      </c>
      <c r="U43" s="14"/>
      <c r="V43" s="14"/>
      <c r="W43" s="14"/>
      <c r="X43" s="14"/>
      <c r="Y43" s="13"/>
      <c r="Z43" s="15"/>
    </row>
    <row r="44" spans="1:16" ht="15" customHeight="1">
      <c r="A44" s="10" t="s">
        <v>17</v>
      </c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15" customHeight="1">
      <c r="A45" s="10" t="s">
        <v>18</v>
      </c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ht="15" customHeight="1"/>
    <row r="47" ht="15" customHeight="1"/>
  </sheetData>
  <sheetProtection password="CC1B" sheet="1" objects="1" scenarios="1"/>
  <mergeCells count="15">
    <mergeCell ref="E6:T6"/>
    <mergeCell ref="L41:P41"/>
    <mergeCell ref="V3:X3"/>
    <mergeCell ref="A1:B4"/>
    <mergeCell ref="A5:B5"/>
    <mergeCell ref="E7:H7"/>
    <mergeCell ref="I7:L7"/>
    <mergeCell ref="M7:P7"/>
    <mergeCell ref="Q7:T7"/>
    <mergeCell ref="C1:S4"/>
    <mergeCell ref="T1:X2"/>
    <mergeCell ref="C5:H5"/>
    <mergeCell ref="I5:P5"/>
    <mergeCell ref="Q5:X5"/>
    <mergeCell ref="T4:X4"/>
  </mergeCells>
  <printOptions/>
  <pageMargins left="0.73" right="0.7874015748031497" top="0.58" bottom="0.32" header="0.19" footer="0.1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6"/>
  <sheetViews>
    <sheetView showGridLines="0" tabSelected="1" zoomScale="75" zoomScaleNormal="75" workbookViewId="0" topLeftCell="A1">
      <selection activeCell="G21" sqref="G21"/>
    </sheetView>
  </sheetViews>
  <sheetFormatPr defaultColWidth="9.00390625" defaultRowHeight="12.75"/>
  <cols>
    <col min="1" max="1" width="7.375" style="61" customWidth="1"/>
    <col min="2" max="2" width="23.625" style="61" customWidth="1"/>
    <col min="3" max="3" width="21.375" style="61" customWidth="1"/>
    <col min="4" max="4" width="10.125" style="61" customWidth="1"/>
    <col min="5" max="5" width="10.375" style="61" customWidth="1"/>
    <col min="6" max="6" width="12.00390625" style="62" customWidth="1"/>
    <col min="7" max="16384" width="9.125" style="61" customWidth="1"/>
  </cols>
  <sheetData>
    <row r="2" spans="1:6" ht="26.25">
      <c r="A2" s="187" t="s">
        <v>59</v>
      </c>
      <c r="B2" s="187"/>
      <c r="C2" s="187"/>
      <c r="D2" s="187"/>
      <c r="E2" s="187"/>
      <c r="F2" s="187"/>
    </row>
    <row r="3" spans="1:9" ht="27" customHeight="1" thickBot="1">
      <c r="A3" s="186"/>
      <c r="B3" s="186"/>
      <c r="C3" s="186"/>
      <c r="D3" s="186"/>
      <c r="E3" s="186"/>
      <c r="F3" s="186"/>
      <c r="G3" s="63"/>
      <c r="H3" s="63"/>
      <c r="I3" s="63"/>
    </row>
    <row r="4" spans="1:6" s="70" customFormat="1" ht="30" customHeight="1" thickBot="1">
      <c r="A4" s="64" t="s">
        <v>19</v>
      </c>
      <c r="B4" s="65" t="s">
        <v>20</v>
      </c>
      <c r="C4" s="66" t="s">
        <v>21</v>
      </c>
      <c r="D4" s="67" t="s">
        <v>22</v>
      </c>
      <c r="E4" s="68" t="s">
        <v>23</v>
      </c>
      <c r="F4" s="69" t="s">
        <v>24</v>
      </c>
    </row>
    <row r="5" spans="1:6" s="76" customFormat="1" ht="21.75" customHeight="1" thickTop="1">
      <c r="A5" s="191" t="s">
        <v>25</v>
      </c>
      <c r="B5" s="192" t="str">
        <f>'senioři 2013'!B26</f>
        <v>Jaroslav Pěcha</v>
      </c>
      <c r="C5" s="193" t="str">
        <f>'senioři 2013'!D26</f>
        <v>TJ Spartak Přerov</v>
      </c>
      <c r="D5" s="194">
        <f>'senioři 2013'!U26</f>
        <v>365</v>
      </c>
      <c r="E5" s="195">
        <f>'senioři 2013'!V26</f>
        <v>169</v>
      </c>
      <c r="F5" s="191">
        <f>SUM(D5:E5)</f>
        <v>534</v>
      </c>
    </row>
    <row r="6" spans="1:6" s="76" customFormat="1" ht="21.75" customHeight="1">
      <c r="A6" s="196" t="s">
        <v>26</v>
      </c>
      <c r="B6" s="192" t="str">
        <f>'senioři 2013'!B12</f>
        <v>Karel Škrobánek</v>
      </c>
      <c r="C6" s="193" t="str">
        <f>'senioři 2013'!D12</f>
        <v>KK Hagemann Opava</v>
      </c>
      <c r="D6" s="194">
        <f>'senioři 2013'!U12</f>
        <v>361</v>
      </c>
      <c r="E6" s="195">
        <f>'senioři 2013'!V12</f>
        <v>167</v>
      </c>
      <c r="F6" s="191">
        <f>SUM(D6:E6)</f>
        <v>528</v>
      </c>
    </row>
    <row r="7" spans="1:6" s="76" customFormat="1" ht="21.75" customHeight="1">
      <c r="A7" s="196" t="s">
        <v>27</v>
      </c>
      <c r="B7" s="192" t="str">
        <f>'senioři 2013'!B31</f>
        <v>Rostislav Petřík</v>
      </c>
      <c r="C7" s="193" t="str">
        <f>'senioři 2013'!D31</f>
        <v>TJ Spartak Přerov</v>
      </c>
      <c r="D7" s="194">
        <f>'senioři 2013'!U31</f>
        <v>348</v>
      </c>
      <c r="E7" s="195">
        <f>'senioři 2013'!V31</f>
        <v>174</v>
      </c>
      <c r="F7" s="191">
        <f>SUM(D7:E7)</f>
        <v>522</v>
      </c>
    </row>
    <row r="8" spans="1:6" s="76" customFormat="1" ht="21.75" customHeight="1">
      <c r="A8" s="196" t="s">
        <v>28</v>
      </c>
      <c r="B8" s="192" t="str">
        <f>'senioři 2013'!B8</f>
        <v>Jaromír Martiník</v>
      </c>
      <c r="C8" s="193" t="str">
        <f>'senioři 2013'!D8</f>
        <v>TJ Krnov</v>
      </c>
      <c r="D8" s="194">
        <f>'senioři 2013'!U8</f>
        <v>353</v>
      </c>
      <c r="E8" s="195">
        <f>'senioři 2013'!V8</f>
        <v>167</v>
      </c>
      <c r="F8" s="191">
        <f>SUM(D8:E8)</f>
        <v>520</v>
      </c>
    </row>
    <row r="9" spans="1:6" s="76" customFormat="1" ht="21.75" customHeight="1">
      <c r="A9" s="196" t="s">
        <v>29</v>
      </c>
      <c r="B9" s="192" t="str">
        <f>'senioři 2013'!B15</f>
        <v>Josef Šrámek</v>
      </c>
      <c r="C9" s="193" t="str">
        <f>'senioři 2013'!D15</f>
        <v>HKK Olomouc</v>
      </c>
      <c r="D9" s="194">
        <f>'senioři 2013'!U15</f>
        <v>347</v>
      </c>
      <c r="E9" s="195">
        <f>'senioři 2013'!V15</f>
        <v>172</v>
      </c>
      <c r="F9" s="191">
        <f>SUM(D9:E9)</f>
        <v>519</v>
      </c>
    </row>
    <row r="10" spans="1:11" s="76" customFormat="1" ht="21.75" customHeight="1">
      <c r="A10" s="196" t="s">
        <v>30</v>
      </c>
      <c r="B10" s="192" t="str">
        <f>'senioři 2013'!B32</f>
        <v>Vojtěch Venclík</v>
      </c>
      <c r="C10" s="193" t="str">
        <f>'senioři 2013'!D32</f>
        <v>TJ Spartak Přerov</v>
      </c>
      <c r="D10" s="194">
        <f>'senioři 2013'!U32</f>
        <v>358</v>
      </c>
      <c r="E10" s="195">
        <f>'senioři 2013'!V32</f>
        <v>158</v>
      </c>
      <c r="F10" s="191">
        <f>SUM(D10:E10)</f>
        <v>516</v>
      </c>
      <c r="H10" s="78"/>
      <c r="I10" s="78"/>
      <c r="J10" s="78"/>
      <c r="K10" s="78"/>
    </row>
    <row r="11" spans="1:11" s="76" customFormat="1" ht="21.75" customHeight="1">
      <c r="A11" s="196" t="s">
        <v>31</v>
      </c>
      <c r="B11" s="192" t="str">
        <f>'senioři 2013'!B23</f>
        <v>Vladimír Valenta</v>
      </c>
      <c r="C11" s="193" t="str">
        <f>'senioři 2013'!D23</f>
        <v>TJ Sokol Chvalíkovice</v>
      </c>
      <c r="D11" s="194">
        <f>'senioři 2013'!U23</f>
        <v>345</v>
      </c>
      <c r="E11" s="195">
        <f>'senioři 2013'!V23</f>
        <v>170</v>
      </c>
      <c r="F11" s="191">
        <f>SUM(D11:E11)</f>
        <v>515</v>
      </c>
      <c r="H11" s="78"/>
      <c r="I11" s="78"/>
      <c r="J11" s="78"/>
      <c r="K11" s="78"/>
    </row>
    <row r="12" spans="1:6" s="76" customFormat="1" ht="21.75" customHeight="1">
      <c r="A12" s="77" t="s">
        <v>32</v>
      </c>
      <c r="B12" s="72" t="str">
        <f>'senioři 2013'!B18</f>
        <v>Lubomír Škrobánek</v>
      </c>
      <c r="C12" s="73" t="str">
        <f>'senioři 2013'!D18</f>
        <v>KK Hagemann Opava</v>
      </c>
      <c r="D12" s="74">
        <f>'senioři 2013'!U18</f>
        <v>329</v>
      </c>
      <c r="E12" s="75">
        <f>'senioři 2013'!V18</f>
        <v>184</v>
      </c>
      <c r="F12" s="71">
        <f>SUM(D12:E12)</f>
        <v>513</v>
      </c>
    </row>
    <row r="13" spans="1:6" s="76" customFormat="1" ht="21.75" customHeight="1">
      <c r="A13" s="77" t="s">
        <v>33</v>
      </c>
      <c r="B13" s="72" t="str">
        <f>'senioři 2013'!B9</f>
        <v>Miroslav Hyc</v>
      </c>
      <c r="C13" s="73" t="str">
        <f>'senioři 2013'!D9</f>
        <v>MŽ Olomouc</v>
      </c>
      <c r="D13" s="74">
        <f>'senioři 2013'!U9</f>
        <v>338</v>
      </c>
      <c r="E13" s="75">
        <f>'senioři 2013'!V9</f>
        <v>175</v>
      </c>
      <c r="F13" s="71">
        <f>SUM(D13:E13)</f>
        <v>513</v>
      </c>
    </row>
    <row r="14" spans="1:6" s="76" customFormat="1" ht="21.75" customHeight="1">
      <c r="A14" s="77" t="s">
        <v>34</v>
      </c>
      <c r="B14" s="72" t="str">
        <f>'senioři 2013'!B39</f>
        <v>Jiří Fiala</v>
      </c>
      <c r="C14" s="73" t="str">
        <f>'senioři 2013'!D39</f>
        <v>TJ Tatran Litovel</v>
      </c>
      <c r="D14" s="74">
        <f>'senioři 2013'!U39</f>
        <v>337</v>
      </c>
      <c r="E14" s="75">
        <f>'senioři 2013'!V39</f>
        <v>174</v>
      </c>
      <c r="F14" s="71">
        <f>SUM(D14:E14)</f>
        <v>511</v>
      </c>
    </row>
    <row r="15" spans="1:11" s="76" customFormat="1" ht="21.75" customHeight="1">
      <c r="A15" s="77" t="s">
        <v>35</v>
      </c>
      <c r="B15" s="72" t="str">
        <f>'senioři 2013'!B10</f>
        <v>Jan Doseděl</v>
      </c>
      <c r="C15" s="73" t="str">
        <f>'senioři 2013'!D10</f>
        <v>TJ Břidličná</v>
      </c>
      <c r="D15" s="74">
        <f>'senioři 2013'!U10</f>
        <v>348</v>
      </c>
      <c r="E15" s="75">
        <f>'senioři 2013'!V10</f>
        <v>163</v>
      </c>
      <c r="F15" s="71">
        <f>SUM(D15:E15)</f>
        <v>511</v>
      </c>
      <c r="J15" s="78"/>
      <c r="K15" s="78"/>
    </row>
    <row r="16" spans="1:6" s="76" customFormat="1" ht="21.75" customHeight="1">
      <c r="A16" s="77" t="s">
        <v>36</v>
      </c>
      <c r="B16" s="72" t="str">
        <f>'senioři 2013'!B36</f>
        <v>Milan Kanda</v>
      </c>
      <c r="C16" s="73" t="str">
        <f>'senioři 2013'!D36</f>
        <v>TJ Spartak Přerov</v>
      </c>
      <c r="D16" s="74">
        <f>'senioři 2013'!U36</f>
        <v>317</v>
      </c>
      <c r="E16" s="75">
        <f>'senioři 2013'!V36</f>
        <v>193</v>
      </c>
      <c r="F16" s="71">
        <f>SUM(D16:E16)</f>
        <v>510</v>
      </c>
    </row>
    <row r="17" spans="1:13" s="76" customFormat="1" ht="21.75" customHeight="1">
      <c r="A17" s="77" t="s">
        <v>37</v>
      </c>
      <c r="B17" s="72" t="str">
        <f>'senioři 2013'!B24</f>
        <v>Dušan Říha</v>
      </c>
      <c r="C17" s="73" t="str">
        <f>'senioři 2013'!D24</f>
        <v>HKK Olomouc</v>
      </c>
      <c r="D17" s="74">
        <f>'senioři 2013'!U24</f>
        <v>324</v>
      </c>
      <c r="E17" s="75">
        <f>'senioři 2013'!V24</f>
        <v>177</v>
      </c>
      <c r="F17" s="71">
        <f>SUM(D17:E17)</f>
        <v>501</v>
      </c>
      <c r="I17" s="78"/>
      <c r="J17" s="78"/>
      <c r="K17" s="78"/>
      <c r="L17" s="78"/>
      <c r="M17" s="78"/>
    </row>
    <row r="18" spans="1:13" s="76" customFormat="1" ht="21.75" customHeight="1">
      <c r="A18" s="77" t="s">
        <v>38</v>
      </c>
      <c r="B18" s="72" t="str">
        <f>'senioři 2013'!B35</f>
        <v>Jaroslav Petr</v>
      </c>
      <c r="C18" s="73" t="str">
        <f>'senioři 2013'!D35</f>
        <v>TJ Frenštát p. Radhoštěm</v>
      </c>
      <c r="D18" s="74">
        <f>'senioři 2013'!U35</f>
        <v>350</v>
      </c>
      <c r="E18" s="75">
        <f>'senioři 2013'!V35</f>
        <v>151</v>
      </c>
      <c r="F18" s="71">
        <f>SUM(D18:E18)</f>
        <v>501</v>
      </c>
      <c r="I18" s="78"/>
      <c r="J18" s="78"/>
      <c r="K18" s="78"/>
      <c r="L18" s="78"/>
      <c r="M18" s="78"/>
    </row>
    <row r="19" spans="1:13" s="76" customFormat="1" ht="21.75" customHeight="1">
      <c r="A19" s="77" t="s">
        <v>39</v>
      </c>
      <c r="B19" s="72" t="str">
        <f>'senioři 2013'!B21</f>
        <v>Maciej Basista</v>
      </c>
      <c r="C19" s="73" t="str">
        <f>'senioři 2013'!D21</f>
        <v>KK Hagemann Opava</v>
      </c>
      <c r="D19" s="74">
        <f>'senioři 2013'!U21</f>
        <v>330</v>
      </c>
      <c r="E19" s="75">
        <f>'senioři 2013'!V21</f>
        <v>168</v>
      </c>
      <c r="F19" s="71">
        <f>SUM(D19:E19)</f>
        <v>498</v>
      </c>
      <c r="I19" s="78"/>
      <c r="J19" s="78"/>
      <c r="K19" s="78"/>
      <c r="L19" s="78"/>
      <c r="M19" s="78"/>
    </row>
    <row r="20" spans="1:13" s="76" customFormat="1" ht="21.75" customHeight="1">
      <c r="A20" s="77" t="s">
        <v>40</v>
      </c>
      <c r="B20" s="72" t="str">
        <f>'senioři 2013'!B20</f>
        <v>František Vícha</v>
      </c>
      <c r="C20" s="73" t="str">
        <f>'senioři 2013'!D20</f>
        <v>TJ Krnov</v>
      </c>
      <c r="D20" s="74">
        <f>'senioři 2013'!U20</f>
        <v>331</v>
      </c>
      <c r="E20" s="75">
        <f>'senioři 2013'!V20</f>
        <v>167</v>
      </c>
      <c r="F20" s="71">
        <f>SUM(D20:E20)</f>
        <v>498</v>
      </c>
      <c r="I20" s="78"/>
      <c r="J20" s="78"/>
      <c r="K20" s="78"/>
      <c r="L20" s="78"/>
      <c r="M20" s="78"/>
    </row>
    <row r="21" spans="1:6" s="76" customFormat="1" ht="21.75" customHeight="1">
      <c r="A21" s="77" t="s">
        <v>41</v>
      </c>
      <c r="B21" s="72" t="str">
        <f>'senioři 2013'!B28</f>
        <v>Jaroslav Chvostek</v>
      </c>
      <c r="C21" s="73" t="str">
        <f>'senioři 2013'!D28</f>
        <v>TJ Sokol Sedlnice</v>
      </c>
      <c r="D21" s="74">
        <f>'senioři 2013'!U28</f>
        <v>344</v>
      </c>
      <c r="E21" s="75">
        <f>'senioři 2013'!V28</f>
        <v>153</v>
      </c>
      <c r="F21" s="71">
        <f>SUM(D21:E21)</f>
        <v>497</v>
      </c>
    </row>
    <row r="22" spans="1:6" s="76" customFormat="1" ht="21.75" customHeight="1">
      <c r="A22" s="77" t="s">
        <v>42</v>
      </c>
      <c r="B22" s="72" t="str">
        <f>'senioři 2013'!B33</f>
        <v>Jiří Hradílek</v>
      </c>
      <c r="C22" s="73" t="str">
        <f>'senioři 2013'!D33</f>
        <v>TJ Spartak Přerov</v>
      </c>
      <c r="D22" s="74">
        <f>'senioři 2013'!U33</f>
        <v>350</v>
      </c>
      <c r="E22" s="75">
        <f>'senioři 2013'!V33</f>
        <v>147</v>
      </c>
      <c r="F22" s="71">
        <f>SUM(D22:E22)</f>
        <v>497</v>
      </c>
    </row>
    <row r="23" spans="1:6" s="76" customFormat="1" ht="21.75" customHeight="1">
      <c r="A23" s="77" t="s">
        <v>43</v>
      </c>
      <c r="B23" s="72" t="str">
        <f>'senioři 2013'!B19</f>
        <v>Josef Karafiát</v>
      </c>
      <c r="C23" s="73" t="str">
        <f>'senioři 2013'!D19</f>
        <v>KK Zábřeh</v>
      </c>
      <c r="D23" s="74">
        <f>'senioři 2013'!U19</f>
        <v>322</v>
      </c>
      <c r="E23" s="75">
        <f>'senioři 2013'!V19</f>
        <v>170</v>
      </c>
      <c r="F23" s="71">
        <f>SUM(D23:E23)</f>
        <v>492</v>
      </c>
    </row>
    <row r="24" spans="1:6" s="76" customFormat="1" ht="21.75" customHeight="1">
      <c r="A24" s="77" t="s">
        <v>44</v>
      </c>
      <c r="B24" s="72" t="str">
        <f>'senioři 2013'!B14</f>
        <v>Zdeněk Šebesta</v>
      </c>
      <c r="C24" s="73" t="str">
        <f>'senioři 2013'!D14</f>
        <v>Sokol Mohelnice</v>
      </c>
      <c r="D24" s="74">
        <f>'senioři 2013'!U14</f>
        <v>347</v>
      </c>
      <c r="E24" s="75">
        <f>'senioři 2013'!V14</f>
        <v>144</v>
      </c>
      <c r="F24" s="71">
        <f>SUM(D24:E24)</f>
        <v>491</v>
      </c>
    </row>
    <row r="25" spans="1:6" s="76" customFormat="1" ht="21.75" customHeight="1">
      <c r="A25" s="77" t="s">
        <v>47</v>
      </c>
      <c r="B25" s="72" t="str">
        <f>'senioři 2013'!B11</f>
        <v>Milan Vymazal</v>
      </c>
      <c r="C25" s="73" t="str">
        <f>'senioři 2013'!D11</f>
        <v>KK Šumperk</v>
      </c>
      <c r="D25" s="74">
        <f>'senioři 2013'!U11</f>
        <v>359</v>
      </c>
      <c r="E25" s="75">
        <f>'senioři 2013'!V11</f>
        <v>132</v>
      </c>
      <c r="F25" s="71">
        <f>SUM(D25:E25)</f>
        <v>491</v>
      </c>
    </row>
    <row r="26" spans="1:6" s="76" customFormat="1" ht="21.75" customHeight="1">
      <c r="A26" s="77" t="s">
        <v>48</v>
      </c>
      <c r="B26" s="72" t="str">
        <f>'senioři 2013'!B13</f>
        <v>Petr Dankovič</v>
      </c>
      <c r="C26" s="73" t="str">
        <f>'senioři 2013'!D13</f>
        <v>TJ. H. benešov</v>
      </c>
      <c r="D26" s="74">
        <f>'senioři 2013'!U13</f>
        <v>342</v>
      </c>
      <c r="E26" s="75">
        <f>'senioři 2013'!V13</f>
        <v>147</v>
      </c>
      <c r="F26" s="71">
        <f>SUM(D26:E26)</f>
        <v>489</v>
      </c>
    </row>
    <row r="27" spans="1:6" s="76" customFormat="1" ht="21.75" customHeight="1">
      <c r="A27" s="77" t="s">
        <v>49</v>
      </c>
      <c r="B27" s="72" t="str">
        <f>'senioři 2013'!B30</f>
        <v>Rostislav Kletenský</v>
      </c>
      <c r="C27" s="73" t="str">
        <f>'senioři 2013'!D30</f>
        <v>TJ Sokol Sedlnice</v>
      </c>
      <c r="D27" s="74">
        <f>'senioři 2013'!U30</f>
        <v>332</v>
      </c>
      <c r="E27" s="75">
        <f>'senioři 2013'!V30</f>
        <v>156</v>
      </c>
      <c r="F27" s="71">
        <f>SUM(D27:E27)</f>
        <v>488</v>
      </c>
    </row>
    <row r="28" spans="1:6" s="76" customFormat="1" ht="21.75" customHeight="1">
      <c r="A28" s="77" t="s">
        <v>50</v>
      </c>
      <c r="B28" s="72" t="str">
        <f>'senioři 2013'!B17</f>
        <v>Palel Kovalčík</v>
      </c>
      <c r="C28" s="73" t="str">
        <f>'senioři 2013'!D17</f>
        <v>KK Hagemann Opava</v>
      </c>
      <c r="D28" s="74">
        <f>'senioři 2013'!U17</f>
        <v>344</v>
      </c>
      <c r="E28" s="75">
        <f>'senioři 2013'!V17</f>
        <v>142</v>
      </c>
      <c r="F28" s="71">
        <f>SUM(D28:E28)</f>
        <v>486</v>
      </c>
    </row>
    <row r="29" spans="1:6" s="76" customFormat="1" ht="21.75" customHeight="1">
      <c r="A29" s="77" t="s">
        <v>51</v>
      </c>
      <c r="B29" s="72" t="str">
        <f>'senioři 2013'!B37</f>
        <v>Zdeněk Macháček</v>
      </c>
      <c r="C29" s="73" t="str">
        <f>'senioři 2013'!D37</f>
        <v>KK Lipník n. Bečvou</v>
      </c>
      <c r="D29" s="74">
        <f>'senioři 2013'!U37</f>
        <v>338</v>
      </c>
      <c r="E29" s="75">
        <f>'senioři 2013'!V37</f>
        <v>147</v>
      </c>
      <c r="F29" s="71">
        <f>SUM(D29:E29)</f>
        <v>485</v>
      </c>
    </row>
    <row r="30" spans="1:6" s="76" customFormat="1" ht="21.75" customHeight="1">
      <c r="A30" s="77" t="s">
        <v>52</v>
      </c>
      <c r="B30" s="72" t="str">
        <f>'senioři 2013'!B22</f>
        <v>Leopold Jašek</v>
      </c>
      <c r="C30" s="73" t="str">
        <f>'senioři 2013'!D22</f>
        <v>HKK Olomouc</v>
      </c>
      <c r="D30" s="74">
        <f>'senioři 2013'!U22</f>
        <v>325</v>
      </c>
      <c r="E30" s="75">
        <f>'senioři 2013'!V22</f>
        <v>159</v>
      </c>
      <c r="F30" s="71">
        <f>SUM(D30:E30)</f>
        <v>484</v>
      </c>
    </row>
    <row r="31" spans="1:6" s="76" customFormat="1" ht="21.75" customHeight="1">
      <c r="A31" s="77" t="s">
        <v>53</v>
      </c>
      <c r="B31" s="72" t="str">
        <f>'senioři 2013'!B34</f>
        <v>Josef Jurášek</v>
      </c>
      <c r="C31" s="73" t="str">
        <f>'senioři 2013'!D34</f>
        <v>TJ Sokol Michálkovice</v>
      </c>
      <c r="D31" s="74">
        <f>'senioři 2013'!U34</f>
        <v>334</v>
      </c>
      <c r="E31" s="75">
        <f>'senioři 2013'!V34</f>
        <v>148</v>
      </c>
      <c r="F31" s="71">
        <f>SUM(D31:E31)</f>
        <v>482</v>
      </c>
    </row>
    <row r="32" spans="1:6" s="76" customFormat="1" ht="21.75" customHeight="1">
      <c r="A32" s="77" t="s">
        <v>54</v>
      </c>
      <c r="B32" s="72" t="str">
        <f>'senioři 2013'!B27</f>
        <v>Karel Ridl</v>
      </c>
      <c r="C32" s="73" t="str">
        <f>'senioři 2013'!D27</f>
        <v>TJ Sokol Dobroslavice</v>
      </c>
      <c r="D32" s="74">
        <f>'senioři 2013'!U27</f>
        <v>344</v>
      </c>
      <c r="E32" s="75">
        <f>'senioři 2013'!V27</f>
        <v>131</v>
      </c>
      <c r="F32" s="71">
        <f>SUM(D32:E32)</f>
        <v>475</v>
      </c>
    </row>
    <row r="33" spans="1:6" s="76" customFormat="1" ht="21.75" customHeight="1">
      <c r="A33" s="77" t="s">
        <v>55</v>
      </c>
      <c r="B33" s="72" t="str">
        <f>'senioři 2013'!B25</f>
        <v>Jindřich Gavenda</v>
      </c>
      <c r="C33" s="73" t="str">
        <f>'senioři 2013'!D25</f>
        <v>KKŽ Šterberk</v>
      </c>
      <c r="D33" s="74">
        <f>'senioři 2013'!U25</f>
        <v>330</v>
      </c>
      <c r="E33" s="75">
        <f>'senioři 2013'!V25</f>
        <v>135</v>
      </c>
      <c r="F33" s="71">
        <f>SUM(D33:E33)</f>
        <v>465</v>
      </c>
    </row>
    <row r="34" spans="1:6" s="76" customFormat="1" ht="21.75" customHeight="1">
      <c r="A34" s="77" t="s">
        <v>56</v>
      </c>
      <c r="B34" s="72" t="str">
        <f>'senioři 2013'!B16</f>
        <v>Jan Semrád</v>
      </c>
      <c r="C34" s="73" t="str">
        <f>'senioři 2013'!D16</f>
        <v>KK Šumperk</v>
      </c>
      <c r="D34" s="74">
        <f>'senioři 2013'!U16</f>
        <v>326</v>
      </c>
      <c r="E34" s="75">
        <f>'senioři 2013'!V16</f>
        <v>136</v>
      </c>
      <c r="F34" s="71">
        <f>SUM(D34:E34)</f>
        <v>462</v>
      </c>
    </row>
    <row r="35" spans="1:6" s="76" customFormat="1" ht="21.75" customHeight="1">
      <c r="A35" s="77" t="s">
        <v>57</v>
      </c>
      <c r="B35" s="72" t="str">
        <f>'senioři 2013'!B38</f>
        <v>Karol Nitka</v>
      </c>
      <c r="C35" s="73" t="str">
        <f>'senioři 2013'!D38</f>
        <v>TJ Sokol Bohumín</v>
      </c>
      <c r="D35" s="74">
        <f>'senioři 2013'!U38</f>
        <v>318</v>
      </c>
      <c r="E35" s="75">
        <f>'senioři 2013'!V38</f>
        <v>143</v>
      </c>
      <c r="F35" s="71">
        <f>SUM(D35:E35)</f>
        <v>461</v>
      </c>
    </row>
    <row r="36" spans="1:6" ht="21.75" customHeight="1" thickBot="1">
      <c r="A36" s="79" t="s">
        <v>58</v>
      </c>
      <c r="B36" s="80" t="str">
        <f>'senioři 2013'!B29</f>
        <v>Miroslav Makový</v>
      </c>
      <c r="C36" s="81" t="str">
        <f>'senioři 2013'!D29</f>
        <v>TJ Frenštát p. Radhoštěm</v>
      </c>
      <c r="D36" s="82">
        <f>'senioři 2013'!U29</f>
        <v>314</v>
      </c>
      <c r="E36" s="83">
        <f>'senioři 2013'!V29</f>
        <v>79</v>
      </c>
      <c r="F36" s="84">
        <f>SUM(D36:E36)</f>
        <v>393</v>
      </c>
    </row>
  </sheetData>
  <mergeCells count="2">
    <mergeCell ref="A3:F3"/>
    <mergeCell ref="A2:F2"/>
  </mergeCells>
  <printOptions horizontalCentered="1"/>
  <pageMargins left="0.39" right="0.4724409448818898" top="0.43" bottom="0.17" header="0.19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I28" sqref="I28"/>
    </sheetView>
  </sheetViews>
  <sheetFormatPr defaultColWidth="9.00390625" defaultRowHeight="12.75"/>
  <cols>
    <col min="1" max="1" width="3.625" style="85" customWidth="1"/>
    <col min="2" max="2" width="5.75390625" style="85" customWidth="1"/>
    <col min="3" max="3" width="25.75390625" style="85" customWidth="1"/>
    <col min="4" max="4" width="8.625" style="85" customWidth="1"/>
    <col min="5" max="5" width="21.375" style="85" customWidth="1"/>
    <col min="6" max="6" width="5.75390625" style="85" customWidth="1"/>
    <col min="7" max="7" width="14.25390625" style="85" customWidth="1"/>
    <col min="8" max="16384" width="9.125" style="85" customWidth="1"/>
  </cols>
  <sheetData>
    <row r="1" spans="1:4" ht="15.75">
      <c r="A1" s="85" t="s">
        <v>81</v>
      </c>
      <c r="D1" s="86" t="s">
        <v>82</v>
      </c>
    </row>
    <row r="3" spans="1:6" ht="19.5" thickBot="1">
      <c r="A3" s="85" t="s">
        <v>136</v>
      </c>
      <c r="E3" s="87" t="s">
        <v>137</v>
      </c>
      <c r="F3" s="87"/>
    </row>
    <row r="4" spans="1:7" ht="16.5" thickBot="1" thickTop="1">
      <c r="A4" s="88"/>
      <c r="F4" s="89" t="s">
        <v>83</v>
      </c>
      <c r="G4" s="90"/>
    </row>
    <row r="5" spans="1:7" ht="18" customHeight="1" thickBot="1" thickTop="1">
      <c r="A5" s="91"/>
      <c r="B5" s="91" t="s">
        <v>60</v>
      </c>
      <c r="C5" s="90" t="s">
        <v>61</v>
      </c>
      <c r="D5" s="90" t="s">
        <v>62</v>
      </c>
      <c r="E5" s="92" t="s">
        <v>21</v>
      </c>
      <c r="F5" s="93" t="s">
        <v>84</v>
      </c>
      <c r="G5" s="92" t="s">
        <v>85</v>
      </c>
    </row>
    <row r="6" spans="1:7" ht="18" customHeight="1" thickBot="1" thickTop="1">
      <c r="A6" s="94" t="s">
        <v>25</v>
      </c>
      <c r="B6" s="95" t="s">
        <v>86</v>
      </c>
      <c r="C6" s="94" t="s">
        <v>87</v>
      </c>
      <c r="D6" s="96">
        <v>6830</v>
      </c>
      <c r="E6" s="97" t="s">
        <v>72</v>
      </c>
      <c r="F6" s="98" t="s">
        <v>88</v>
      </c>
      <c r="G6" s="97"/>
    </row>
    <row r="7" spans="1:7" ht="18" customHeight="1">
      <c r="A7" s="99" t="s">
        <v>26</v>
      </c>
      <c r="B7" s="100" t="s">
        <v>63</v>
      </c>
      <c r="C7" s="99" t="s">
        <v>89</v>
      </c>
      <c r="D7" s="100">
        <v>17502</v>
      </c>
      <c r="E7" s="99" t="s">
        <v>90</v>
      </c>
      <c r="F7" s="101" t="s">
        <v>88</v>
      </c>
      <c r="G7" s="102"/>
    </row>
    <row r="8" spans="1:7" ht="18" customHeight="1">
      <c r="A8" s="103" t="s">
        <v>27</v>
      </c>
      <c r="B8" s="104" t="s">
        <v>63</v>
      </c>
      <c r="C8" s="103" t="s">
        <v>91</v>
      </c>
      <c r="D8" s="105">
        <v>7695</v>
      </c>
      <c r="E8" s="106" t="s">
        <v>64</v>
      </c>
      <c r="F8" s="107" t="s">
        <v>88</v>
      </c>
      <c r="G8" s="108"/>
    </row>
    <row r="9" spans="1:7" ht="18" customHeight="1">
      <c r="A9" s="103" t="s">
        <v>28</v>
      </c>
      <c r="B9" s="104" t="s">
        <v>63</v>
      </c>
      <c r="C9" s="103" t="s">
        <v>92</v>
      </c>
      <c r="D9" s="104">
        <v>19999</v>
      </c>
      <c r="E9" s="106" t="s">
        <v>65</v>
      </c>
      <c r="F9" s="107" t="s">
        <v>88</v>
      </c>
      <c r="G9" s="108"/>
    </row>
    <row r="10" spans="1:7" ht="18" customHeight="1">
      <c r="A10" s="103" t="s">
        <v>29</v>
      </c>
      <c r="B10" s="104" t="s">
        <v>63</v>
      </c>
      <c r="C10" s="103" t="s">
        <v>93</v>
      </c>
      <c r="D10" s="104">
        <v>7579</v>
      </c>
      <c r="E10" s="103" t="s">
        <v>64</v>
      </c>
      <c r="F10" s="109" t="s">
        <v>88</v>
      </c>
      <c r="G10" s="108"/>
    </row>
    <row r="11" spans="1:7" ht="18" customHeight="1">
      <c r="A11" s="103" t="s">
        <v>30</v>
      </c>
      <c r="B11" s="104" t="s">
        <v>63</v>
      </c>
      <c r="C11" s="103" t="s">
        <v>94</v>
      </c>
      <c r="D11" s="100">
        <v>7583</v>
      </c>
      <c r="E11" s="99" t="s">
        <v>95</v>
      </c>
      <c r="F11" s="101" t="s">
        <v>88</v>
      </c>
      <c r="G11" s="108"/>
    </row>
    <row r="12" spans="1:7" ht="18" customHeight="1" thickBot="1">
      <c r="A12" s="110" t="s">
        <v>31</v>
      </c>
      <c r="B12" s="111" t="s">
        <v>63</v>
      </c>
      <c r="C12" s="110" t="s">
        <v>96</v>
      </c>
      <c r="D12" s="111">
        <v>8973</v>
      </c>
      <c r="E12" s="110" t="s">
        <v>64</v>
      </c>
      <c r="F12" s="112" t="s">
        <v>88</v>
      </c>
      <c r="G12" s="113"/>
    </row>
    <row r="13" spans="1:7" ht="18" customHeight="1">
      <c r="A13" s="99" t="s">
        <v>32</v>
      </c>
      <c r="B13" s="100" t="s">
        <v>66</v>
      </c>
      <c r="C13" s="99" t="s">
        <v>97</v>
      </c>
      <c r="D13" s="114">
        <v>21377</v>
      </c>
      <c r="E13" s="115" t="s">
        <v>67</v>
      </c>
      <c r="F13" s="101" t="s">
        <v>88</v>
      </c>
      <c r="G13" s="102"/>
    </row>
    <row r="14" spans="1:7" ht="18" customHeight="1">
      <c r="A14" s="103" t="s">
        <v>33</v>
      </c>
      <c r="B14" s="104" t="s">
        <v>66</v>
      </c>
      <c r="C14" s="103" t="s">
        <v>98</v>
      </c>
      <c r="D14" s="109">
        <v>14434</v>
      </c>
      <c r="E14" s="108" t="s">
        <v>67</v>
      </c>
      <c r="F14" s="109" t="s">
        <v>88</v>
      </c>
      <c r="G14" s="108"/>
    </row>
    <row r="15" spans="1:7" ht="18" customHeight="1">
      <c r="A15" s="103" t="s">
        <v>34</v>
      </c>
      <c r="B15" s="116" t="s">
        <v>66</v>
      </c>
      <c r="C15" s="117" t="s">
        <v>99</v>
      </c>
      <c r="D15" s="118">
        <v>6252</v>
      </c>
      <c r="E15" s="119" t="s">
        <v>68</v>
      </c>
      <c r="F15" s="120" t="s">
        <v>88</v>
      </c>
      <c r="G15" s="103"/>
    </row>
    <row r="16" spans="1:7" ht="18" customHeight="1">
      <c r="A16" s="99" t="s">
        <v>35</v>
      </c>
      <c r="B16" s="100" t="s">
        <v>66</v>
      </c>
      <c r="C16" s="99" t="s">
        <v>100</v>
      </c>
      <c r="D16" s="100">
        <v>12731</v>
      </c>
      <c r="E16" s="99" t="s">
        <v>67</v>
      </c>
      <c r="F16" s="101" t="s">
        <v>88</v>
      </c>
      <c r="G16" s="102"/>
    </row>
    <row r="17" spans="1:7" ht="18" customHeight="1" thickBot="1">
      <c r="A17" s="110" t="s">
        <v>36</v>
      </c>
      <c r="B17" s="111" t="s">
        <v>66</v>
      </c>
      <c r="C17" s="110" t="s">
        <v>101</v>
      </c>
      <c r="D17" s="111">
        <v>6454</v>
      </c>
      <c r="E17" s="110" t="s">
        <v>67</v>
      </c>
      <c r="F17" s="112" t="s">
        <v>88</v>
      </c>
      <c r="G17" s="113"/>
    </row>
    <row r="18" spans="1:7" ht="18" customHeight="1">
      <c r="A18" s="99" t="s">
        <v>37</v>
      </c>
      <c r="B18" s="121" t="s">
        <v>69</v>
      </c>
      <c r="C18" s="99" t="s">
        <v>102</v>
      </c>
      <c r="D18" s="121">
        <v>6504</v>
      </c>
      <c r="E18" s="99" t="s">
        <v>103</v>
      </c>
      <c r="F18" s="121" t="s">
        <v>88</v>
      </c>
      <c r="G18" s="99"/>
    </row>
    <row r="19" spans="1:7" ht="18" customHeight="1">
      <c r="A19" s="99" t="s">
        <v>38</v>
      </c>
      <c r="B19" s="100" t="s">
        <v>69</v>
      </c>
      <c r="C19" s="99" t="s">
        <v>104</v>
      </c>
      <c r="D19" s="100">
        <v>14917</v>
      </c>
      <c r="E19" s="99" t="s">
        <v>105</v>
      </c>
      <c r="F19" s="101" t="s">
        <v>88</v>
      </c>
      <c r="G19" s="102"/>
    </row>
    <row r="20" spans="1:7" ht="18" customHeight="1" thickBot="1">
      <c r="A20" s="110" t="s">
        <v>39</v>
      </c>
      <c r="B20" s="111" t="s">
        <v>69</v>
      </c>
      <c r="C20" s="110" t="s">
        <v>106</v>
      </c>
      <c r="D20" s="111">
        <v>17319</v>
      </c>
      <c r="E20" s="110" t="s">
        <v>70</v>
      </c>
      <c r="F20" s="122" t="s">
        <v>107</v>
      </c>
      <c r="G20" s="113"/>
    </row>
    <row r="21" spans="1:7" ht="18" customHeight="1">
      <c r="A21" s="99" t="s">
        <v>40</v>
      </c>
      <c r="B21" s="100" t="s">
        <v>71</v>
      </c>
      <c r="C21" s="99" t="s">
        <v>108</v>
      </c>
      <c r="D21" s="100">
        <v>8759</v>
      </c>
      <c r="E21" s="99" t="s">
        <v>72</v>
      </c>
      <c r="F21" s="101" t="s">
        <v>88</v>
      </c>
      <c r="G21" s="102"/>
    </row>
    <row r="22" spans="1:7" ht="18" customHeight="1">
      <c r="A22" s="103" t="s">
        <v>41</v>
      </c>
      <c r="B22" s="104" t="s">
        <v>71</v>
      </c>
      <c r="C22" s="103" t="s">
        <v>109</v>
      </c>
      <c r="D22" s="104">
        <v>6833</v>
      </c>
      <c r="E22" s="103" t="s">
        <v>72</v>
      </c>
      <c r="F22" s="109" t="s">
        <v>88</v>
      </c>
      <c r="G22" s="108"/>
    </row>
    <row r="23" spans="1:7" ht="18" customHeight="1">
      <c r="A23" s="103" t="s">
        <v>42</v>
      </c>
      <c r="B23" s="104" t="s">
        <v>71</v>
      </c>
      <c r="C23" s="103" t="s">
        <v>110</v>
      </c>
      <c r="D23" s="104">
        <v>6847</v>
      </c>
      <c r="E23" s="103" t="s">
        <v>72</v>
      </c>
      <c r="F23" s="109" t="s">
        <v>88</v>
      </c>
      <c r="G23" s="108"/>
    </row>
    <row r="24" spans="1:7" ht="18" customHeight="1">
      <c r="A24" s="103" t="s">
        <v>43</v>
      </c>
      <c r="B24" s="104" t="s">
        <v>71</v>
      </c>
      <c r="C24" s="103" t="s">
        <v>111</v>
      </c>
      <c r="D24" s="104">
        <v>8756</v>
      </c>
      <c r="E24" s="103" t="s">
        <v>72</v>
      </c>
      <c r="F24" s="109" t="s">
        <v>88</v>
      </c>
      <c r="G24" s="108"/>
    </row>
    <row r="25" spans="1:7" ht="18" customHeight="1" thickBot="1">
      <c r="A25" s="110" t="s">
        <v>44</v>
      </c>
      <c r="B25" s="111" t="s">
        <v>71</v>
      </c>
      <c r="C25" s="110" t="s">
        <v>112</v>
      </c>
      <c r="D25" s="111">
        <v>8117</v>
      </c>
      <c r="E25" s="110" t="s">
        <v>113</v>
      </c>
      <c r="F25" s="112" t="s">
        <v>88</v>
      </c>
      <c r="G25" s="113"/>
    </row>
    <row r="26" spans="1:7" ht="18" customHeight="1">
      <c r="A26" s="99" t="s">
        <v>47</v>
      </c>
      <c r="B26" s="100" t="s">
        <v>73</v>
      </c>
      <c r="C26" s="99" t="s">
        <v>114</v>
      </c>
      <c r="D26" s="100">
        <v>16506</v>
      </c>
      <c r="E26" s="99" t="s">
        <v>80</v>
      </c>
      <c r="F26" s="123" t="s">
        <v>107</v>
      </c>
      <c r="G26" s="102"/>
    </row>
    <row r="27" spans="1:7" ht="18" customHeight="1">
      <c r="A27" s="103" t="s">
        <v>48</v>
      </c>
      <c r="B27" s="104" t="s">
        <v>73</v>
      </c>
      <c r="C27" s="103" t="s">
        <v>115</v>
      </c>
      <c r="D27" s="104">
        <v>14992</v>
      </c>
      <c r="E27" s="103" t="s">
        <v>74</v>
      </c>
      <c r="F27" s="109" t="s">
        <v>88</v>
      </c>
      <c r="G27" s="108"/>
    </row>
    <row r="28" spans="1:7" ht="18" customHeight="1">
      <c r="A28" s="103" t="s">
        <v>49</v>
      </c>
      <c r="B28" s="104" t="s">
        <v>73</v>
      </c>
      <c r="C28" s="103" t="s">
        <v>116</v>
      </c>
      <c r="D28" s="104">
        <v>11599</v>
      </c>
      <c r="E28" s="103" t="s">
        <v>80</v>
      </c>
      <c r="F28" s="124" t="s">
        <v>107</v>
      </c>
      <c r="G28" s="108"/>
    </row>
    <row r="29" spans="1:7" ht="18" customHeight="1" thickBot="1">
      <c r="A29" s="110" t="s">
        <v>50</v>
      </c>
      <c r="B29" s="111" t="s">
        <v>73</v>
      </c>
      <c r="C29" s="110" t="s">
        <v>117</v>
      </c>
      <c r="D29" s="111">
        <v>6376</v>
      </c>
      <c r="E29" s="110" t="s">
        <v>79</v>
      </c>
      <c r="F29" s="112" t="s">
        <v>88</v>
      </c>
      <c r="G29" s="113"/>
    </row>
    <row r="30" spans="1:7" ht="18" customHeight="1">
      <c r="A30" s="99" t="s">
        <v>51</v>
      </c>
      <c r="B30" s="100" t="s">
        <v>75</v>
      </c>
      <c r="C30" s="99" t="s">
        <v>118</v>
      </c>
      <c r="D30" s="100">
        <v>20852</v>
      </c>
      <c r="E30" s="99" t="s">
        <v>76</v>
      </c>
      <c r="F30" s="101" t="s">
        <v>88</v>
      </c>
      <c r="G30" s="102"/>
    </row>
    <row r="31" spans="1:7" ht="18" customHeight="1">
      <c r="A31" s="103" t="s">
        <v>52</v>
      </c>
      <c r="B31" s="104" t="s">
        <v>75</v>
      </c>
      <c r="C31" s="103" t="s">
        <v>119</v>
      </c>
      <c r="D31" s="104">
        <v>7948</v>
      </c>
      <c r="E31" s="103" t="s">
        <v>76</v>
      </c>
      <c r="F31" s="109" t="s">
        <v>88</v>
      </c>
      <c r="G31" s="108"/>
    </row>
    <row r="32" spans="1:7" ht="18" customHeight="1">
      <c r="A32" s="103" t="s">
        <v>53</v>
      </c>
      <c r="B32" s="104" t="s">
        <v>75</v>
      </c>
      <c r="C32" s="103" t="s">
        <v>120</v>
      </c>
      <c r="D32" s="104">
        <v>8988</v>
      </c>
      <c r="E32" s="103" t="s">
        <v>77</v>
      </c>
      <c r="F32" s="109" t="s">
        <v>88</v>
      </c>
      <c r="G32" s="108"/>
    </row>
    <row r="33" spans="1:7" ht="18" customHeight="1" thickBot="1">
      <c r="A33" s="110" t="s">
        <v>54</v>
      </c>
      <c r="B33" s="111" t="s">
        <v>75</v>
      </c>
      <c r="C33" s="110" t="s">
        <v>121</v>
      </c>
      <c r="D33" s="111">
        <v>7796</v>
      </c>
      <c r="E33" s="110" t="s">
        <v>122</v>
      </c>
      <c r="F33" s="122" t="s">
        <v>107</v>
      </c>
      <c r="G33" s="113"/>
    </row>
    <row r="34" spans="1:7" ht="18" customHeight="1">
      <c r="A34" s="99" t="s">
        <v>55</v>
      </c>
      <c r="B34" s="100" t="s">
        <v>78</v>
      </c>
      <c r="C34" s="99" t="s">
        <v>123</v>
      </c>
      <c r="D34" s="100">
        <v>6477</v>
      </c>
      <c r="E34" s="99" t="s">
        <v>124</v>
      </c>
      <c r="F34" s="101" t="s">
        <v>88</v>
      </c>
      <c r="G34" s="102"/>
    </row>
    <row r="35" spans="1:7" ht="18" customHeight="1">
      <c r="A35" s="99" t="s">
        <v>56</v>
      </c>
      <c r="B35" s="100" t="s">
        <v>78</v>
      </c>
      <c r="C35" s="99" t="s">
        <v>125</v>
      </c>
      <c r="D35" s="100">
        <v>6920</v>
      </c>
      <c r="E35" s="99" t="s">
        <v>126</v>
      </c>
      <c r="F35" s="101" t="s">
        <v>88</v>
      </c>
      <c r="G35" s="102"/>
    </row>
    <row r="36" spans="1:7" ht="18" customHeight="1">
      <c r="A36" s="103" t="s">
        <v>57</v>
      </c>
      <c r="B36" s="104" t="s">
        <v>78</v>
      </c>
      <c r="C36" s="103" t="s">
        <v>127</v>
      </c>
      <c r="D36" s="104">
        <v>6482</v>
      </c>
      <c r="E36" s="103" t="s">
        <v>124</v>
      </c>
      <c r="F36" s="109" t="s">
        <v>88</v>
      </c>
      <c r="G36" s="108"/>
    </row>
    <row r="37" spans="1:7" ht="18" customHeight="1" thickBot="1">
      <c r="A37" s="125" t="s">
        <v>58</v>
      </c>
      <c r="B37" s="126" t="s">
        <v>78</v>
      </c>
      <c r="C37" s="125" t="s">
        <v>128</v>
      </c>
      <c r="D37" s="126">
        <v>6915</v>
      </c>
      <c r="E37" s="125" t="s">
        <v>126</v>
      </c>
      <c r="F37" s="127" t="s">
        <v>88</v>
      </c>
      <c r="G37" s="128"/>
    </row>
    <row r="38" spans="1:5" ht="12" customHeight="1" thickTop="1">
      <c r="A38" s="129"/>
      <c r="B38" s="130"/>
      <c r="C38" s="129"/>
      <c r="D38" s="131"/>
      <c r="E38" s="131"/>
    </row>
    <row r="39" spans="1:5" ht="12" customHeight="1">
      <c r="A39" s="188" t="s">
        <v>129</v>
      </c>
      <c r="B39" s="132" t="s">
        <v>63</v>
      </c>
      <c r="C39" s="133" t="s">
        <v>130</v>
      </c>
      <c r="D39" s="134">
        <v>11622</v>
      </c>
      <c r="E39" s="135" t="s">
        <v>65</v>
      </c>
    </row>
    <row r="40" spans="1:5" ht="12" customHeight="1">
      <c r="A40" s="189"/>
      <c r="B40" s="132" t="s">
        <v>69</v>
      </c>
      <c r="C40" s="135" t="s">
        <v>131</v>
      </c>
      <c r="D40" s="134">
        <v>11066</v>
      </c>
      <c r="E40" s="135" t="s">
        <v>132</v>
      </c>
    </row>
    <row r="41" spans="1:5" ht="12" customHeight="1">
      <c r="A41" s="189"/>
      <c r="B41" s="132" t="s">
        <v>73</v>
      </c>
      <c r="C41" s="135" t="s">
        <v>133</v>
      </c>
      <c r="D41" s="134">
        <v>6354</v>
      </c>
      <c r="E41" s="135" t="s">
        <v>80</v>
      </c>
    </row>
    <row r="42" spans="1:5" ht="12" customHeight="1">
      <c r="A42" s="189"/>
      <c r="B42" s="132" t="s">
        <v>78</v>
      </c>
      <c r="C42" s="135" t="s">
        <v>134</v>
      </c>
      <c r="D42" s="134">
        <v>8924</v>
      </c>
      <c r="E42" s="135" t="s">
        <v>135</v>
      </c>
    </row>
    <row r="43" spans="1:5" ht="12" customHeight="1">
      <c r="A43" s="189"/>
      <c r="B43" s="132" t="s">
        <v>66</v>
      </c>
      <c r="C43" s="136"/>
      <c r="D43" s="136"/>
      <c r="E43" s="136"/>
    </row>
    <row r="44" spans="1:5" ht="12" customHeight="1">
      <c r="A44" s="189"/>
      <c r="B44" s="132" t="s">
        <v>75</v>
      </c>
      <c r="C44" s="135"/>
      <c r="D44" s="134"/>
      <c r="E44" s="135"/>
    </row>
    <row r="45" spans="1:5" ht="12" customHeight="1">
      <c r="A45" s="190"/>
      <c r="B45" s="132" t="s">
        <v>71</v>
      </c>
      <c r="C45" s="135"/>
      <c r="D45" s="134"/>
      <c r="E45" s="135"/>
    </row>
    <row r="46" spans="2:5" ht="12" customHeight="1">
      <c r="B46" s="137"/>
      <c r="C46" s="138"/>
      <c r="D46" s="139"/>
      <c r="E46" s="138"/>
    </row>
    <row r="47" spans="2:8" ht="12" customHeight="1">
      <c r="B47" s="140"/>
      <c r="C47" s="140"/>
      <c r="D47" s="140"/>
      <c r="E47" s="140"/>
      <c r="H47" s="140"/>
    </row>
    <row r="48" spans="2:8" ht="12" customHeight="1">
      <c r="B48" s="137"/>
      <c r="C48" s="138"/>
      <c r="D48" s="139"/>
      <c r="E48" s="138"/>
      <c r="H48" s="140"/>
    </row>
    <row r="49" spans="2:5" ht="12" customHeight="1">
      <c r="B49" s="137"/>
      <c r="C49" s="138"/>
      <c r="D49" s="139"/>
      <c r="E49" s="138"/>
    </row>
    <row r="50" spans="2:5" ht="12" customHeight="1">
      <c r="B50" s="137"/>
      <c r="C50" s="138"/>
      <c r="D50" s="139"/>
      <c r="E50" s="138"/>
    </row>
    <row r="51" spans="2:5" ht="12" customHeight="1">
      <c r="B51" s="140"/>
      <c r="C51" s="140"/>
      <c r="D51" s="140"/>
      <c r="E51" s="140"/>
    </row>
    <row r="52" spans="2:5" ht="12" customHeight="1">
      <c r="B52" s="137"/>
      <c r="C52" s="138"/>
      <c r="D52" s="139"/>
      <c r="E52" s="138"/>
    </row>
  </sheetData>
  <mergeCells count="1">
    <mergeCell ref="A39:A4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SATEZA a.s. Šumperk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Semrád</dc:creator>
  <cp:keywords/>
  <dc:description/>
  <cp:lastModifiedBy>Kuželky Šumperk</cp:lastModifiedBy>
  <cp:lastPrinted>2013-02-16T15:44:42Z</cp:lastPrinted>
  <dcterms:created xsi:type="dcterms:W3CDTF">2005-04-19T07:33:29Z</dcterms:created>
  <dcterms:modified xsi:type="dcterms:W3CDTF">2013-02-16T15:49:23Z</dcterms:modified>
  <cp:category/>
  <cp:version/>
  <cp:contentType/>
  <cp:contentStatus/>
</cp:coreProperties>
</file>